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2" windowWidth="20952" windowHeight="9720" activeTab="0"/>
  </bookViews>
  <sheets>
    <sheet name="Hodnotící_kriteria_kvality" sheetId="1" r:id="rId1"/>
  </sheets>
  <definedNames/>
  <calcPr calcId="145621"/>
</workbook>
</file>

<file path=xl/sharedStrings.xml><?xml version="1.0" encoding="utf-8"?>
<sst xmlns="http://schemas.openxmlformats.org/spreadsheetml/2006/main" count="42" uniqueCount="41">
  <si>
    <t>Příloha č. 4 zadávací dokumentace</t>
  </si>
  <si>
    <t>Tabulky hodnocených technických parametrů (kritéria hodnocení č. 3 a 4)</t>
  </si>
  <si>
    <t>Veřejná zakázka: Modernizace přenosových okruhů FWDM1 optické sítě CESNET2</t>
  </si>
  <si>
    <t>Tabulka 1 - Hodnotcí kritérium 3: Kvalita nasvícení vybraných optických tras (váha: 25 %)</t>
  </si>
  <si>
    <t>Trasa</t>
  </si>
  <si>
    <t>Minimálně požadovaná hodnota GSNR pro danou trasu [dB]</t>
  </si>
  <si>
    <t>Hraniční hodnota GSNR pro přidělení bonifikace na dané trase [dB]</t>
  </si>
  <si>
    <t>Nabízená (deklarovaná) hodnota GSNR na trase [dB]</t>
  </si>
  <si>
    <t>Praha Žižkov - Praha Krč A</t>
  </si>
  <si>
    <t>Praha Žižkov - Vestec A</t>
  </si>
  <si>
    <t>Praha Žižkov - Dolní Břežany A</t>
  </si>
  <si>
    <t>Praha Dejvice - Praha Krč B</t>
  </si>
  <si>
    <t>Praha Dejvice - Vestec B</t>
  </si>
  <si>
    <t>Praha Dejvice - Dolní Břežany B</t>
  </si>
  <si>
    <t>Praha-Dejvice - Brno</t>
  </si>
  <si>
    <t>Brno - Ostrava</t>
  </si>
  <si>
    <t>Brno - Vídeň-Uni</t>
  </si>
  <si>
    <t>Součet bodů tabulky 1</t>
  </si>
  <si>
    <r>
      <rPr>
        <b/>
        <i/>
        <sz val="11"/>
        <rFont val="Calibri"/>
        <family val="2"/>
      </rPr>
      <t>Instrukce pro vyplnění tabulky 1:</t>
    </r>
    <r>
      <rPr>
        <b/>
        <sz val="11"/>
        <rFont val="Calibri"/>
        <family val="2"/>
      </rPr>
      <t xml:space="preserve"> ve sloupci D uveďte nabízenou hodnotu GSNR v dB pro každou z uvedených tras.</t>
    </r>
  </si>
  <si>
    <t>Tabulka 2 - Hodnotící kritérium 4: Přenosová kapacita transpondérů (váha: 25 %)</t>
  </si>
  <si>
    <t>Minimální požadovaná (agregovaná) rychlost na dané trase [Gb/s]</t>
  </si>
  <si>
    <t>Dostupné DWDM kanály na dané trase</t>
  </si>
  <si>
    <t>Hraniční hodnota rychlosti každého osazeného kanálu pro přiznání prvního bonusového bodu [Gb/s]</t>
  </si>
  <si>
    <t>Hraniční hodnota rychlosti každého osazeného kanálu pro přiznání druhého bonusového bodu [Gb/s]</t>
  </si>
  <si>
    <t>Nabízená rychlost každého osazeného kanálu [Gb/s]</t>
  </si>
  <si>
    <t>Celkový nabízený počet nezávislých DWDM kanálů nabídnutých transpondéry na obou koncích dané trasy</t>
  </si>
  <si>
    <t>Přidělené body za další nabízené nezávisle osazené kanály</t>
  </si>
  <si>
    <t>Přidělené body za nabídnutou datovou kapacitu</t>
  </si>
  <si>
    <t>Praha Žižkov - Praha Krč </t>
  </si>
  <si>
    <t>Praha Žižkov - Vestec</t>
  </si>
  <si>
    <t>Praha Žižkov - Dolní Břežany</t>
  </si>
  <si>
    <t>Praha Dejvice - Praha Krč</t>
  </si>
  <si>
    <t>Praha Dejvice - Vestec</t>
  </si>
  <si>
    <t>Praha Dejvice - Dolní Břežany</t>
  </si>
  <si>
    <t>Praha Krč - Vestec</t>
  </si>
  <si>
    <t>Řež - Praha UTIA</t>
  </si>
  <si>
    <t>Brno – Víden InterXion</t>
  </si>
  <si>
    <t>Součet bodů tabulky 2</t>
  </si>
  <si>
    <r>
      <rPr>
        <b/>
        <i/>
        <sz val="11"/>
        <rFont val="Calibri"/>
        <family val="2"/>
      </rPr>
      <t>Instrukce pro vyplnění tabulky 2:</t>
    </r>
    <r>
      <rPr>
        <b/>
        <sz val="11"/>
        <rFont val="Calibri"/>
        <family val="2"/>
      </rPr>
      <t xml:space="preserve"> ve sloupci F uveďte kapacitu každého kanálu párů transpondérů osazených na dané trase a ve sloupci G uvedte počet nabídnutých nezávislých DWDM kanálů.</t>
    </r>
  </si>
  <si>
    <t>Přidělené body spolu za nabízené další nezávislé kanály a za nabídnutou datovou kapacitu</t>
  </si>
  <si>
    <t>Přidělené body za nabízenou hodnotu GSNR daných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</si>
</sst>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rgb="FF0070C0"/>
      <name val="Calibri"/>
      <family val="2"/>
    </font>
    <font>
      <b/>
      <i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3" fillId="2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 topLeftCell="A1">
      <selection activeCell="A4" sqref="A4"/>
    </sheetView>
  </sheetViews>
  <sheetFormatPr defaultColWidth="8.7109375" defaultRowHeight="15"/>
  <cols>
    <col min="1" max="1" width="30.28125" style="0" bestFit="1" customWidth="1"/>
    <col min="2" max="5" width="20.7109375" style="0" bestFit="1" customWidth="1"/>
    <col min="6" max="6" width="17.7109375" style="0" customWidth="1"/>
    <col min="7" max="7" width="19.7109375" style="0" customWidth="1"/>
    <col min="8" max="8" width="13.7109375" style="0" customWidth="1"/>
    <col min="9" max="9" width="12.28125" style="0" bestFit="1" customWidth="1"/>
    <col min="10" max="10" width="15.7109375" style="0" customWidth="1"/>
  </cols>
  <sheetData>
    <row r="1" ht="15.6">
      <c r="A1" s="1" t="s">
        <v>0</v>
      </c>
    </row>
    <row r="2" ht="15">
      <c r="A2" s="2" t="s">
        <v>1</v>
      </c>
    </row>
    <row r="3" ht="15">
      <c r="A3" t="s">
        <v>2</v>
      </c>
    </row>
    <row r="5" spans="1:2" s="3" customFormat="1" ht="25.05" customHeight="1" thickBot="1">
      <c r="A5" s="4" t="s">
        <v>3</v>
      </c>
      <c r="B5" s="4"/>
    </row>
    <row r="6" spans="1:5" ht="57.6">
      <c r="A6" s="5" t="s">
        <v>4</v>
      </c>
      <c r="B6" s="5" t="s">
        <v>5</v>
      </c>
      <c r="C6" s="5" t="s">
        <v>6</v>
      </c>
      <c r="D6" s="13" t="s">
        <v>7</v>
      </c>
      <c r="E6" s="20" t="s">
        <v>40</v>
      </c>
    </row>
    <row r="7" spans="1:5" ht="15">
      <c r="A7" s="6" t="s">
        <v>8</v>
      </c>
      <c r="B7" s="7">
        <v>17</v>
      </c>
      <c r="C7" s="8">
        <v>24</v>
      </c>
      <c r="D7" s="19"/>
      <c r="E7" s="17">
        <f aca="true" t="shared" si="0" ref="E7:E9">IF(N(D7)&gt;N(C7),5,0)</f>
        <v>0</v>
      </c>
    </row>
    <row r="8" spans="1:5" ht="15">
      <c r="A8" s="6" t="s">
        <v>9</v>
      </c>
      <c r="B8" s="7">
        <v>17</v>
      </c>
      <c r="C8" s="8">
        <v>24</v>
      </c>
      <c r="D8" s="19"/>
      <c r="E8" s="17">
        <f t="shared" si="0"/>
        <v>0</v>
      </c>
    </row>
    <row r="9" spans="1:5" ht="15">
      <c r="A9" s="6" t="s">
        <v>10</v>
      </c>
      <c r="B9" s="7">
        <v>17</v>
      </c>
      <c r="C9" s="8">
        <v>24</v>
      </c>
      <c r="D9" s="19"/>
      <c r="E9" s="17">
        <f t="shared" si="0"/>
        <v>0</v>
      </c>
    </row>
    <row r="10" spans="1:5" ht="15">
      <c r="A10" s="6" t="s">
        <v>11</v>
      </c>
      <c r="B10" s="7">
        <v>17</v>
      </c>
      <c r="C10" s="8">
        <v>24</v>
      </c>
      <c r="D10" s="19"/>
      <c r="E10" s="17">
        <f aca="true" t="shared" si="1" ref="E10:E15">IF(N(D10)&gt;N(C10),5,0)</f>
        <v>0</v>
      </c>
    </row>
    <row r="11" spans="1:5" ht="15">
      <c r="A11" s="6" t="s">
        <v>12</v>
      </c>
      <c r="B11" s="7">
        <v>17</v>
      </c>
      <c r="C11" s="8">
        <v>24</v>
      </c>
      <c r="D11" s="19"/>
      <c r="E11" s="17">
        <f t="shared" si="1"/>
        <v>0</v>
      </c>
    </row>
    <row r="12" spans="1:5" ht="15">
      <c r="A12" s="6" t="s">
        <v>13</v>
      </c>
      <c r="B12" s="7">
        <v>17</v>
      </c>
      <c r="C12" s="8">
        <v>24</v>
      </c>
      <c r="D12" s="19"/>
      <c r="E12" s="17">
        <f t="shared" si="1"/>
        <v>0</v>
      </c>
    </row>
    <row r="13" spans="1:5" ht="15">
      <c r="A13" s="6" t="s">
        <v>14</v>
      </c>
      <c r="B13" s="7">
        <v>17</v>
      </c>
      <c r="C13" s="8">
        <v>23</v>
      </c>
      <c r="D13" s="19"/>
      <c r="E13" s="17">
        <f t="shared" si="1"/>
        <v>0</v>
      </c>
    </row>
    <row r="14" spans="1:5" ht="15">
      <c r="A14" s="6" t="s">
        <v>15</v>
      </c>
      <c r="B14" s="7">
        <v>17</v>
      </c>
      <c r="C14" s="8">
        <v>23</v>
      </c>
      <c r="D14" s="19"/>
      <c r="E14" s="17">
        <f t="shared" si="1"/>
        <v>0</v>
      </c>
    </row>
    <row r="15" spans="1:5" ht="15">
      <c r="A15" s="6" t="s">
        <v>16</v>
      </c>
      <c r="B15" s="7">
        <v>17</v>
      </c>
      <c r="C15" s="8">
        <v>23</v>
      </c>
      <c r="D15" s="19"/>
      <c r="E15" s="17">
        <f t="shared" si="1"/>
        <v>0</v>
      </c>
    </row>
    <row r="16" spans="1:5" ht="15" thickBot="1">
      <c r="A16" s="10" t="s">
        <v>17</v>
      </c>
      <c r="B16" s="11"/>
      <c r="C16" s="11"/>
      <c r="D16" s="14"/>
      <c r="E16" s="18">
        <f>SUM(E7:E15)</f>
        <v>0</v>
      </c>
    </row>
    <row r="17" spans="1:4" ht="19.95" customHeight="1">
      <c r="A17" s="12" t="s">
        <v>18</v>
      </c>
      <c r="B17" s="2"/>
      <c r="D17" s="2"/>
    </row>
    <row r="19" spans="1:2" s="3" customFormat="1" ht="25.05" customHeight="1" thickBot="1">
      <c r="A19" s="4" t="s">
        <v>19</v>
      </c>
      <c r="B19" s="4"/>
    </row>
    <row r="20" spans="1:10" ht="93.3" customHeight="1">
      <c r="A20" s="5" t="s">
        <v>4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  <c r="H20" s="5" t="s">
        <v>26</v>
      </c>
      <c r="I20" s="13" t="s">
        <v>27</v>
      </c>
      <c r="J20" s="16" t="s">
        <v>39</v>
      </c>
    </row>
    <row r="21" spans="1:10" ht="15">
      <c r="A21" s="6" t="s">
        <v>28</v>
      </c>
      <c r="B21" s="7">
        <v>200</v>
      </c>
      <c r="C21" s="7">
        <v>1</v>
      </c>
      <c r="D21" s="7">
        <v>400</v>
      </c>
      <c r="E21" s="7">
        <v>600</v>
      </c>
      <c r="F21" s="9"/>
      <c r="G21" s="9"/>
      <c r="H21" s="7">
        <f aca="true" t="shared" si="2" ref="H21:H29">IF(AND(G21&gt;1,N(F21)/200&gt;=1,N(F21)*(N(G21)-1)&gt;=B21),N(G21)-ROUNDUP(B21/N(F21),0),0)</f>
        <v>0</v>
      </c>
      <c r="I21" s="14">
        <f aca="true" t="shared" si="3" ref="I21:I28">IF(N(F21)&gt;=E21,2,IF(N(F21)&gt;=D21,1,0))</f>
        <v>0</v>
      </c>
      <c r="J21" s="17">
        <f>SUM(H21:I21)</f>
        <v>0</v>
      </c>
    </row>
    <row r="22" spans="1:10" ht="15">
      <c r="A22" s="6" t="s">
        <v>29</v>
      </c>
      <c r="B22" s="7">
        <v>200</v>
      </c>
      <c r="C22" s="7">
        <v>1</v>
      </c>
      <c r="D22" s="7">
        <v>400</v>
      </c>
      <c r="E22" s="7">
        <v>600</v>
      </c>
      <c r="F22" s="9"/>
      <c r="G22" s="9"/>
      <c r="H22" s="7">
        <f t="shared" si="2"/>
        <v>0</v>
      </c>
      <c r="I22" s="14">
        <f t="shared" si="3"/>
        <v>0</v>
      </c>
      <c r="J22" s="17">
        <f aca="true" t="shared" si="4" ref="J22:J29">SUM(H22:I22)</f>
        <v>0</v>
      </c>
    </row>
    <row r="23" spans="1:10" ht="15">
      <c r="A23" s="6" t="s">
        <v>30</v>
      </c>
      <c r="B23" s="7">
        <v>200</v>
      </c>
      <c r="C23" s="7">
        <v>1</v>
      </c>
      <c r="D23" s="7">
        <v>400</v>
      </c>
      <c r="E23" s="7">
        <v>600</v>
      </c>
      <c r="F23" s="9"/>
      <c r="G23" s="9"/>
      <c r="H23" s="7">
        <f t="shared" si="2"/>
        <v>0</v>
      </c>
      <c r="I23" s="14">
        <f t="shared" si="3"/>
        <v>0</v>
      </c>
      <c r="J23" s="17">
        <f t="shared" si="4"/>
        <v>0</v>
      </c>
    </row>
    <row r="24" spans="1:10" ht="15">
      <c r="A24" s="6" t="s">
        <v>31</v>
      </c>
      <c r="B24" s="7">
        <v>200</v>
      </c>
      <c r="C24" s="7">
        <v>1</v>
      </c>
      <c r="D24" s="7">
        <v>400</v>
      </c>
      <c r="E24" s="7">
        <v>600</v>
      </c>
      <c r="F24" s="9"/>
      <c r="G24" s="9"/>
      <c r="H24" s="7">
        <f t="shared" si="2"/>
        <v>0</v>
      </c>
      <c r="I24" s="14">
        <f t="shared" si="3"/>
        <v>0</v>
      </c>
      <c r="J24" s="17">
        <f t="shared" si="4"/>
        <v>0</v>
      </c>
    </row>
    <row r="25" spans="1:10" ht="15">
      <c r="A25" s="6" t="s">
        <v>32</v>
      </c>
      <c r="B25" s="7">
        <v>200</v>
      </c>
      <c r="C25" s="7">
        <v>1</v>
      </c>
      <c r="D25" s="7">
        <v>400</v>
      </c>
      <c r="E25" s="7">
        <v>600</v>
      </c>
      <c r="F25" s="9"/>
      <c r="G25" s="9"/>
      <c r="H25" s="7">
        <f t="shared" si="2"/>
        <v>0</v>
      </c>
      <c r="I25" s="14">
        <f t="shared" si="3"/>
        <v>0</v>
      </c>
      <c r="J25" s="17">
        <f t="shared" si="4"/>
        <v>0</v>
      </c>
    </row>
    <row r="26" spans="1:10" ht="15">
      <c r="A26" s="6" t="s">
        <v>33</v>
      </c>
      <c r="B26" s="7">
        <v>200</v>
      </c>
      <c r="C26" s="7">
        <v>1</v>
      </c>
      <c r="D26" s="7">
        <v>400</v>
      </c>
      <c r="E26" s="7">
        <v>600</v>
      </c>
      <c r="F26" s="9"/>
      <c r="G26" s="9"/>
      <c r="H26" s="7">
        <f t="shared" si="2"/>
        <v>0</v>
      </c>
      <c r="I26" s="14">
        <f t="shared" si="3"/>
        <v>0</v>
      </c>
      <c r="J26" s="17">
        <f t="shared" si="4"/>
        <v>0</v>
      </c>
    </row>
    <row r="27" spans="1:10" ht="15">
      <c r="A27" s="6" t="s">
        <v>34</v>
      </c>
      <c r="B27" s="7">
        <v>200</v>
      </c>
      <c r="C27" s="7">
        <v>1</v>
      </c>
      <c r="D27" s="7">
        <v>400</v>
      </c>
      <c r="E27" s="7">
        <v>600</v>
      </c>
      <c r="F27" s="9"/>
      <c r="G27" s="9"/>
      <c r="H27" s="7">
        <f t="shared" si="2"/>
        <v>0</v>
      </c>
      <c r="I27" s="14">
        <f t="shared" si="3"/>
        <v>0</v>
      </c>
      <c r="J27" s="17">
        <f t="shared" si="4"/>
        <v>0</v>
      </c>
    </row>
    <row r="28" spans="1:10" ht="15">
      <c r="A28" s="6" t="s">
        <v>35</v>
      </c>
      <c r="B28" s="7">
        <v>200</v>
      </c>
      <c r="C28" s="7">
        <v>1</v>
      </c>
      <c r="D28" s="7">
        <v>400</v>
      </c>
      <c r="E28" s="7">
        <v>600</v>
      </c>
      <c r="F28" s="9"/>
      <c r="G28" s="9"/>
      <c r="H28" s="7">
        <f t="shared" si="2"/>
        <v>0</v>
      </c>
      <c r="I28" s="14">
        <f t="shared" si="3"/>
        <v>0</v>
      </c>
      <c r="J28" s="17">
        <f t="shared" si="4"/>
        <v>0</v>
      </c>
    </row>
    <row r="29" spans="1:10" ht="15">
      <c r="A29" s="6" t="s">
        <v>36</v>
      </c>
      <c r="B29" s="7">
        <v>600</v>
      </c>
      <c r="C29" s="7">
        <v>3</v>
      </c>
      <c r="D29" s="7">
        <v>400</v>
      </c>
      <c r="E29" s="7">
        <v>600</v>
      </c>
      <c r="F29" s="9"/>
      <c r="G29" s="9"/>
      <c r="H29" s="7">
        <f t="shared" si="2"/>
        <v>0</v>
      </c>
      <c r="I29" s="14">
        <f>IF(N(F29)&gt;=E29,2,IF(AND(N(F29)&gt;=D29,N(F29)*N(G29)/600&gt;=1),1,0))</f>
        <v>0</v>
      </c>
      <c r="J29" s="17">
        <f t="shared" si="4"/>
        <v>0</v>
      </c>
    </row>
    <row r="30" spans="1:10" ht="15" thickBot="1">
      <c r="A30" s="10" t="s">
        <v>37</v>
      </c>
      <c r="B30" s="10"/>
      <c r="C30" s="7"/>
      <c r="D30" s="11"/>
      <c r="E30" s="11"/>
      <c r="F30" s="11"/>
      <c r="G30" s="7"/>
      <c r="H30" s="11">
        <f>SUM(H21:H29)</f>
        <v>0</v>
      </c>
      <c r="I30" s="15">
        <f>SUM(I21:I29)</f>
        <v>0</v>
      </c>
      <c r="J30" s="18">
        <f>SUM(J21:J29)</f>
        <v>0</v>
      </c>
    </row>
    <row r="31" spans="1:2" ht="19.95" customHeight="1">
      <c r="A31" s="12" t="s">
        <v>38</v>
      </c>
      <c r="B31" s="2"/>
    </row>
  </sheetData>
  <printOptions/>
  <pageMargins left="0.590277777777778" right="0.590277777777778" top="0.7875000000000001" bottom="0.7875000000000001" header="0.511805555555555" footer="0.51180555555555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Verčimák</dc:creator>
  <cp:keywords/>
  <dc:description/>
  <cp:lastModifiedBy>Vojta Siroky</cp:lastModifiedBy>
  <cp:lastPrinted>2021-11-29T17:23:53Z</cp:lastPrinted>
  <dcterms:created xsi:type="dcterms:W3CDTF">2021-10-22T11:06:32Z</dcterms:created>
  <dcterms:modified xsi:type="dcterms:W3CDTF">2022-03-04T12:09:08Z</dcterms:modified>
  <cp:category/>
  <cp:version/>
  <cp:contentType/>
  <cp:contentStatus/>
  <cp:revision>8</cp:revision>
</cp:coreProperties>
</file>