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040" yWindow="465" windowWidth="20730" windowHeight="11760" activeTab="0"/>
  </bookViews>
  <sheets>
    <sheet name="Hodnotící_tabulka" sheetId="15" r:id="rId1"/>
  </sheets>
  <definedNames/>
  <calcPr calcId="145621"/>
  <extLst/>
</workbook>
</file>

<file path=xl/sharedStrings.xml><?xml version="1.0" encoding="utf-8"?>
<sst xmlns="http://schemas.openxmlformats.org/spreadsheetml/2006/main" count="550" uniqueCount="136">
  <si>
    <t>Způsob přidělování hodnotících bodů</t>
  </si>
  <si>
    <t>Výsledné skóre</t>
  </si>
  <si>
    <t>Min.</t>
  </si>
  <si>
    <t>Max.</t>
  </si>
  <si>
    <t>ANO/NE</t>
  </si>
  <si>
    <t>Tabulka 1.a</t>
  </si>
  <si>
    <t>Ve sloupci D tabulky 1.b uveďte ANO/NE podle toho, jestli danou funkcionalitu nabízíte.</t>
  </si>
  <si>
    <t>Hodnotící tabulka kritéria "Technická úroveň nabízeného řešení nad rámec základních technických parametrů"</t>
  </si>
  <si>
    <t>Ve sloupci E tabulky 1.a uveďte prosím číselnou hodnotu parametru podle Vaši nabídky (tzn. včetně požadovaného minima).</t>
  </si>
  <si>
    <t>Kategorie</t>
  </si>
  <si>
    <t>Zařízení</t>
  </si>
  <si>
    <t>Hodnocený parametr</t>
  </si>
  <si>
    <t>Nabízená číselná hodnota parametru</t>
  </si>
  <si>
    <t>Váha kategorie</t>
  </si>
  <si>
    <t>Fyzické parametry</t>
  </si>
  <si>
    <t>P směrovač</t>
  </si>
  <si>
    <t>Velikost v RU</t>
  </si>
  <si>
    <t>PE směrovač typ A</t>
  </si>
  <si>
    <t>PE směrovač typ B</t>
  </si>
  <si>
    <t>PE směrovač typ C</t>
  </si>
  <si>
    <t>Spotřeba</t>
  </si>
  <si>
    <t>Spotřeba ve wattech v požadované konfiguraci při maximální povolené provozní teplotě bez transceiverů</t>
  </si>
  <si>
    <t>Agr. L3 přepínač typ A</t>
  </si>
  <si>
    <t>Agr. L3 přepínač typ B</t>
  </si>
  <si>
    <t>Agr. L3 přepínač typ C</t>
  </si>
  <si>
    <t>Počet fyzických portů</t>
  </si>
  <si>
    <t>Napájení</t>
  </si>
  <si>
    <t>Redundantní napájecí zdroje (hot-swap).</t>
  </si>
  <si>
    <t>EVPN (ELAN)</t>
  </si>
  <si>
    <t>Podpora EVPN: Single-Flow Active - MSTP</t>
  </si>
  <si>
    <t>EVPN: Single-Flow Active - PVRST</t>
  </si>
  <si>
    <t>EVPN: Single-Flow Active - G-8032</t>
  </si>
  <si>
    <t>EVPN: Single-Flow Active - MST-AG</t>
  </si>
  <si>
    <t>EVPN: L3VPN Service Parity: Convergence Improvements - BGP PIC Edge</t>
  </si>
  <si>
    <t>EVPN IRB (L2+L3 Anycast GW)</t>
  </si>
  <si>
    <t>EVPN-IRB: Single-Flow Active - MSTP</t>
  </si>
  <si>
    <t>EVPN-IRB: Single-Flow Active - PVRST</t>
  </si>
  <si>
    <t>EVPN-IRB: Single-Flow Active - G-8032</t>
  </si>
  <si>
    <t>EVPN-IRB: Single-Flow Active - MST-AG</t>
  </si>
  <si>
    <t>EVPN-IRB: Distributed Anycast Gateway</t>
  </si>
  <si>
    <t>EVPN-IRB: mLDP Sync</t>
  </si>
  <si>
    <t>Segment Routing</t>
  </si>
  <si>
    <t>BGP Soft Next-Hop validation for ODN Policies</t>
  </si>
  <si>
    <t>PM Link Delay Metrics - Delay Deduction (loopback mode)</t>
  </si>
  <si>
    <t>PM Delay Metrics - IP endpoint (incl VRF aware)</t>
  </si>
  <si>
    <t>Liveness of IP endpoint (incl VRF aware)</t>
  </si>
  <si>
    <t>PM Liveness for SR Circuit-Style Policies (liveness on all candidate-paths)</t>
  </si>
  <si>
    <t>Performance Monitoring (PM) HW Offload</t>
  </si>
  <si>
    <t>SRv6: Traffic Engineering</t>
  </si>
  <si>
    <t>SR-PCE PCC (client) w/ SR Native Algorithms (PCE Delegated)</t>
  </si>
  <si>
    <t>SR-PCE (Centralized) w/ SR Native Algorithms</t>
  </si>
  <si>
    <t>End.DX4/End.DT4 - VPNv4 - IPv4-L3VPN over SRv6TE (ODN/AS)</t>
  </si>
  <si>
    <t>End.DX6/End.DT6 - VPNv6 - IPv6-L3VPN over SRv6TE (ODN/AS)</t>
  </si>
  <si>
    <t>End.DT4 - IPv4 Internet (GRT) over SRv6TE (ODN/AS)</t>
  </si>
  <si>
    <t>End.DT6 - IPv6 Internet (GRT) over SRv6TE (ODN/AS)</t>
  </si>
  <si>
    <t>EVPN: EVPN ETREE (draft-ietf-bess-evpn-etree ; scenario 1) w/ BVI support</t>
  </si>
  <si>
    <t>EVPN VPWS Single-homing over SRTE (+ODN/AS)</t>
  </si>
  <si>
    <t>SRv6: Network Programming - Base Behaviors</t>
  </si>
  <si>
    <t>Penultimate Segment Pop of the SRH</t>
  </si>
  <si>
    <t>SRv6: Transport ISISv6</t>
  </si>
  <si>
    <t>ISIS IPv6 Locator summarization</t>
  </si>
  <si>
    <t>ISIS IPv6 Anycast SID</t>
  </si>
  <si>
    <t>ISIS IPv6 Maximum Segments Left MSD</t>
  </si>
  <si>
    <t>ISIS IPv6 Maximum End Pop MSD</t>
  </si>
  <si>
    <t>ISIS IPv6 Maximum T.Insert MSD</t>
  </si>
  <si>
    <t>ISIS IPv6 Maximum T.Encap MSD</t>
  </si>
  <si>
    <t>ISIS IPv6 Maximum End.D MSD</t>
  </si>
  <si>
    <t>ISIS IPv6 TI-LFA BFD-triggered TI-LFA</t>
  </si>
  <si>
    <t>ISIS IPv6 TI LFA Local SRLG Protection</t>
  </si>
  <si>
    <t>ISIS IPv6 TI LFA Weighted Remote SRLG Protection</t>
  </si>
  <si>
    <t>ISIS IPv6 TI-LFA support remote SRLG</t>
  </si>
  <si>
    <t xml:space="preserve">ISIS IPv6 Extended TE Metric Sub-TLV </t>
  </si>
  <si>
    <t>ISIS IPv6 Flooding of minimum delay values from PM</t>
  </si>
  <si>
    <t>SRv6: Traffic Engineering - ISISv6 Flex-Algo</t>
  </si>
  <si>
    <t>ISIS IPv4 Flex Algo: Introduction (FA definition, Prefix-SID, disjointness)</t>
  </si>
  <si>
    <t>ISIS IPv4 Flex Algo: IGP Metric minimization</t>
  </si>
  <si>
    <t>ISIS IPv4 Flex Algo: Delay Metric minimization</t>
  </si>
  <si>
    <t>ISIS IPv4 Flex Algo: Affinity Exclude</t>
  </si>
  <si>
    <t>SRv6: Advanced OAM</t>
  </si>
  <si>
    <t>Ping / Traceroute s Flow Label</t>
  </si>
  <si>
    <t>Static/Configured Link Delay</t>
  </si>
  <si>
    <t>PM Link Delay Metrics (one-way and two-way) - TWAMP-lite</t>
  </si>
  <si>
    <t>PM Link Delay Metrics flooded in IGP</t>
  </si>
  <si>
    <t>PM SRv6 Policy CSPF Using Delay Metrics (flooded in IGP)</t>
  </si>
  <si>
    <t>BFD-triggered SRv6 TiLFA</t>
  </si>
  <si>
    <t>BFDv6 w/ ISISv6 client</t>
  </si>
  <si>
    <t>BFDv6 support on Bundle (BoB)</t>
  </si>
  <si>
    <t>BFDv6 HW Offload</t>
  </si>
  <si>
    <t>SRv6: Seamless Deployment - SR/MPLS Interworking</t>
  </si>
  <si>
    <t>S6toM4 Service Interworking Gateway</t>
  </si>
  <si>
    <t>SRv6: Micro-Segment (uSID) behaviors</t>
  </si>
  <si>
    <t>Single uCarrier Block across SRv6 network (ex: FC00:0001/32 only)</t>
  </si>
  <si>
    <t>SRv6: Traffic Engineering (SRv6 Policy)</t>
  </si>
  <si>
    <t>SR-TE Head-End using SR Native Algorithms</t>
  </si>
  <si>
    <t>SRv6TE: L3 Services</t>
  </si>
  <si>
    <t>End.DX4/End.DT4 - VPNv4 - IPv4-L3VPN Automated-Steering to Flex-Algo</t>
  </si>
  <si>
    <t>End.DX6/End.DT6 - VPNv6 - IPv6-L3VPN Automated-Steering to Flex-Algo</t>
  </si>
  <si>
    <t>End.DT4 - IPv4 Internet (GRT) over SRv6TE Automated-Steering to Flex-Algo</t>
  </si>
  <si>
    <t>End.DT6 - IPv6 Internet (GRT) over SRv6TE Automated-Steering to Flex-Algo</t>
  </si>
  <si>
    <t>Multicast</t>
  </si>
  <si>
    <t>mLDP iPMSI + sPMSI and BGP (c-multicast SM and SSM)</t>
  </si>
  <si>
    <t>mLDP pPMSI + sPMSI and BGP (c-multicast SM and SSM)</t>
  </si>
  <si>
    <t>Microflow Policing</t>
  </si>
  <si>
    <t>Monitoring datových toků</t>
  </si>
  <si>
    <t>Vzorkovací poměr exportu datových toků</t>
  </si>
  <si>
    <t>Zařízení s největším vzorkovacím poměrem (1:1) dostane 5 bodů. Zařízení se vzorkovacím poměrem nižším než 1:100 dostane 0 bodů.</t>
  </si>
  <si>
    <t>Počet konfigurovatelných vzorkovacích poměrů exportu datových toků (nebo intervalů)</t>
  </si>
  <si>
    <t>Zařízení s jedním konfigurovatelným poměrem dostane 0 bodů. Zařízení se 4 a více poměry dostane 5 bodů.</t>
  </si>
  <si>
    <t>Rychlost zpracování exportu datových toků, při které nedojde k zátěži libovolné části systému vyšší než 50%</t>
  </si>
  <si>
    <t>Počet exportérů datových toků pro jeden flow monitor</t>
  </si>
  <si>
    <t>Zařízení se 2 exportéry dostane 0 bodů. Zařízení se 4 a více exportéry dostane 5 bodů.</t>
  </si>
  <si>
    <t>Hostování uživatelských aplikací</t>
  </si>
  <si>
    <t>Hostování uživatelských aplikací přímo na zařízení formou Software as a Service (SaaS)</t>
  </si>
  <si>
    <t>Tabulka 1.b</t>
  </si>
  <si>
    <t>Minimální skóre</t>
  </si>
  <si>
    <t>Limitní skóre</t>
  </si>
  <si>
    <t>QoS</t>
  </si>
  <si>
    <t>Příloha č. 2 zadávací dokumentace</t>
  </si>
  <si>
    <t>Součet bodů tabulky 1.a</t>
  </si>
  <si>
    <t>Součet bodů tabulky 1.b</t>
  </si>
  <si>
    <t>Součet bodů hodnotících tabulek</t>
  </si>
  <si>
    <t>Počet fyzických portů 400GE účastníkem nabízený a současně dostupný nad minimální požadovaný počet. Tyto porty musí být použitelné bez případných dodatečných licencí.</t>
  </si>
  <si>
    <t>Počet fyzických portů 100GE účastníkem nabízený a současně dostupný nad minimální požadovaný počet. Všechna nabízená rozhraní musí být použitelná současně a musí být licenčně odemčená. Nabízený počet 100GE portů musí být současně použitelný s nabízeným počtem portů vyšších rychlostí (400GE). Použití breakout kabelu není přípustné pro účely tohoto hodnocení.</t>
  </si>
  <si>
    <t>Počet fyzických portů 10GE účastníkem nabízený a současně dostupný nad minimální požadovaný počet. Všechna nabízená rozhraní musí být použitelná současně a musí být licenčně odemčená. Nabízený počet 10GE portů musí být současně použitelný s nabízeným počtem portů vyšších rychlostí (100GE). Použití breakout kabelu není přípustné pro účely tohoto hodnocení.</t>
  </si>
  <si>
    <t>Počet fyzických portů 100GE účastníkem nabízený a současně dostupný nad minimální požadovaný počet. Tyto porty musí být použitelné bez případných dodatečných licencí.</t>
  </si>
  <si>
    <t>Počet fyzických portů 10GE účastníkem nabízený a současně dostupný nad minimální požadovaný počet. Tyto porty musí být použitelné bez případných dodatečných licencí.</t>
  </si>
  <si>
    <t>Počet fyzických portů 1GE účastníkem nabízený a současně dostupný nad minimální požadovaný počet. Tyto porty musí být použitelné bez případných dodatečných licencí.</t>
  </si>
  <si>
    <t>Zařízení s rychlostí exportu 100 tisíc paketů/s dostane 0 bodů. Body budou interpolovány mezi hodnotou 100 tisíc a maximální nabízenou hodnotou ze všech účastníků.</t>
  </si>
  <si>
    <t>Pokud nemá zařízení redundatní napájecí zdroje, účastník(ci) dostanou 0 bodů. Pokud má zařízení redundatní napájecí zdroje, účastník(ci) dostanou 10 bodů.</t>
  </si>
  <si>
    <t>Pokud zařízení v době dodání podporuje uvedenou funkci, účastník(ci) dostanou 10 bodů.</t>
  </si>
  <si>
    <t>Pokud má zařízení nároky na RU stejné jako je maximální přípustná hodnota, účastník(ci) dostanou 0 bodů. Nabídka s minimální přípustnou hodnotou nároku na RU bude ohodnocena 100 body. Ostatním účastníkům budou přiděleny body dle umístnění v intervalu mezi minimální a maximální přípustnou hodnotou tohoto parametru.</t>
  </si>
  <si>
    <t>Pokud má zařízení spotřebu ve wattech stejnou jako je maximální přípustná hodnota, účastník(ci) dostanou 0 bodů. Zařízení s nejnižší spotřebou obdrží nejvyšší bodový zisk z intervalu &lt;0;100bodů&gt;. Ostatním účastníkům budou přiděleny body dle umístění v intervalu mezi nejlepší nabídkou a maximální přípustnou hodnotou tohoto parametru.</t>
  </si>
  <si>
    <t>Pokud má zařízení 0 portů navíc, než je minimální přípustná hodnota, účastník(ci) dostanou 0 bodů. Maximální počet portů je navýšení požadovaného počtu o polovinu. Účastník(ci) s maximálním možným počtem portů navíc dostanou 100 bodů. Ostatním účastníkům budou přiděleny body dle umístnění v intervalu mezi minimální a maximální přípustnou hodnotou tohoto parametru.</t>
  </si>
  <si>
    <t>*Poznámka: Bodový zisk u parametrů spotřeby zařízení ve wattech (řádky 14 - 20) a rychlosti zpracování exportu datových toků (řádky 32 a 36) jsou závislé od hodnot nejlepší a nejhorší nabídky v těchto parametrech. Body za tyto parametry i celkové výsledné bodové skóre bude proto možné spočítat, až budou tyto hodnoty známé. Bez doplnění hodnot nejlepší a nejhorší nabídky je bodový zisk za tyto parametry nulový a celkové výsledné skóre je o tento bodový zisk zkreslené.</t>
  </si>
  <si>
    <t>Minimální nabízená hodnota</t>
  </si>
  <si>
    <t>Maximální nabízená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</si>
</sst>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2" fontId="5" fillId="4" borderId="8" xfId="0" applyNumberFormat="1" applyFont="1" applyFill="1" applyBorder="1" applyAlignment="1">
      <alignment vertical="center" wrapText="1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vertical="center" wrapText="1"/>
    </xf>
    <xf numFmtId="0" fontId="2" fillId="0" borderId="7" xfId="20" applyFont="1" applyFill="1" applyBorder="1" applyAlignment="1">
      <alignment vertical="center" wrapText="1"/>
      <protection/>
    </xf>
    <xf numFmtId="2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vertical="center" wrapText="1"/>
    </xf>
    <xf numFmtId="0" fontId="2" fillId="0" borderId="14" xfId="20" applyFont="1" applyFill="1" applyBorder="1" applyAlignment="1">
      <alignment vertical="center" wrapText="1"/>
      <protection/>
    </xf>
    <xf numFmtId="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vertical="center" wrapText="1"/>
    </xf>
    <xf numFmtId="0" fontId="2" fillId="0" borderId="17" xfId="20" applyFont="1" applyFill="1" applyBorder="1" applyAlignment="1">
      <alignment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 wrapText="1"/>
    </xf>
    <xf numFmtId="0" fontId="2" fillId="0" borderId="12" xfId="20" applyFont="1" applyFill="1" applyBorder="1" applyAlignment="1">
      <alignment vertical="center" wrapText="1"/>
      <protection/>
    </xf>
    <xf numFmtId="49" fontId="5" fillId="5" borderId="16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2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/>
    </xf>
    <xf numFmtId="0" fontId="6" fillId="6" borderId="7" xfId="0" applyFont="1" applyFill="1" applyBorder="1"/>
    <xf numFmtId="0" fontId="6" fillId="6" borderId="12" xfId="0" applyFont="1" applyFill="1" applyBorder="1" applyAlignment="1">
      <alignment/>
    </xf>
    <xf numFmtId="0" fontId="6" fillId="6" borderId="12" xfId="0" applyFont="1" applyFill="1" applyBorder="1"/>
    <xf numFmtId="0" fontId="6" fillId="5" borderId="7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6" fillId="8" borderId="7" xfId="0" applyFont="1" applyFill="1" applyBorder="1"/>
    <xf numFmtId="0" fontId="6" fillId="8" borderId="12" xfId="0" applyFont="1" applyFill="1" applyBorder="1"/>
    <xf numFmtId="0" fontId="6" fillId="6" borderId="7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/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/>
    <xf numFmtId="0" fontId="6" fillId="3" borderId="17" xfId="0" applyFont="1" applyFill="1" applyBorder="1" applyAlignment="1">
      <alignment vertical="center"/>
    </xf>
    <xf numFmtId="0" fontId="6" fillId="3" borderId="17" xfId="0" applyFont="1" applyFill="1" applyBorder="1"/>
    <xf numFmtId="0" fontId="6" fillId="6" borderId="7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9" borderId="7" xfId="0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5" fillId="7" borderId="7" xfId="0" applyNumberFormat="1" applyFont="1" applyFill="1" applyBorder="1" applyAlignment="1">
      <alignment vertical="center"/>
    </xf>
    <xf numFmtId="49" fontId="5" fillId="7" borderId="12" xfId="0" applyNumberFormat="1" applyFont="1" applyFill="1" applyBorder="1" applyAlignment="1">
      <alignment vertical="center"/>
    </xf>
    <xf numFmtId="49" fontId="5" fillId="7" borderId="17" xfId="0" applyNumberFormat="1" applyFont="1" applyFill="1" applyBorder="1" applyAlignment="1">
      <alignment vertical="center"/>
    </xf>
    <xf numFmtId="0" fontId="5" fillId="7" borderId="17" xfId="0" applyFont="1" applyFill="1" applyBorder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/>
    </xf>
    <xf numFmtId="1" fontId="5" fillId="4" borderId="17" xfId="0" applyNumberFormat="1" applyFont="1" applyFill="1" applyBorder="1" applyAlignment="1" applyProtection="1">
      <alignment horizontal="center" vertical="center"/>
      <protection/>
    </xf>
    <xf numFmtId="1" fontId="5" fillId="4" borderId="7" xfId="0" applyNumberFormat="1" applyFont="1" applyFill="1" applyBorder="1" applyAlignment="1" applyProtection="1">
      <alignment horizontal="center" vertical="center"/>
      <protection/>
    </xf>
    <xf numFmtId="1" fontId="5" fillId="4" borderId="12" xfId="0" applyNumberFormat="1" applyFont="1" applyFill="1" applyBorder="1" applyAlignment="1" applyProtection="1">
      <alignment horizontal="center" vertical="center"/>
      <protection/>
    </xf>
    <xf numFmtId="1" fontId="5" fillId="4" borderId="25" xfId="0" applyNumberFormat="1" applyFont="1" applyFill="1" applyBorder="1" applyAlignment="1" applyProtection="1">
      <alignment horizontal="center" vertical="center"/>
      <protection/>
    </xf>
    <xf numFmtId="1" fontId="5" fillId="10" borderId="7" xfId="0" applyNumberFormat="1" applyFont="1" applyFill="1" applyBorder="1" applyAlignment="1" applyProtection="1">
      <alignment horizontal="center" vertical="center"/>
      <protection/>
    </xf>
    <xf numFmtId="1" fontId="5" fillId="10" borderId="12" xfId="0" applyNumberFormat="1" applyFont="1" applyFill="1" applyBorder="1" applyAlignment="1" applyProtection="1">
      <alignment horizontal="center" vertical="center"/>
      <protection/>
    </xf>
    <xf numFmtId="1" fontId="5" fillId="10" borderId="17" xfId="0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20" applyFont="1" applyFill="1" applyBorder="1" applyAlignment="1">
      <alignment vertical="center"/>
      <protection/>
    </xf>
    <xf numFmtId="0" fontId="9" fillId="2" borderId="26" xfId="20" applyFont="1" applyFill="1" applyBorder="1" applyAlignment="1">
      <alignment horizontal="center" vertical="center" wrapText="1"/>
      <protection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2" fontId="5" fillId="4" borderId="27" xfId="0" applyNumberFormat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49" fontId="5" fillId="11" borderId="25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/>
    </xf>
    <xf numFmtId="0" fontId="6" fillId="6" borderId="17" xfId="0" applyFont="1" applyFill="1" applyBorder="1"/>
    <xf numFmtId="0" fontId="6" fillId="5" borderId="17" xfId="0" applyFont="1" applyFill="1" applyBorder="1" applyAlignment="1">
      <alignment horizontal="left" vertical="center" wrapText="1"/>
    </xf>
    <xf numFmtId="0" fontId="6" fillId="8" borderId="17" xfId="0" applyFont="1" applyFill="1" applyBorder="1"/>
    <xf numFmtId="0" fontId="6" fillId="5" borderId="17" xfId="0" applyFont="1" applyFill="1" applyBorder="1" applyAlignment="1">
      <alignment vertical="center"/>
    </xf>
    <xf numFmtId="0" fontId="6" fillId="5" borderId="17" xfId="0" applyFont="1" applyFill="1" applyBorder="1" applyAlignment="1">
      <alignment/>
    </xf>
    <xf numFmtId="0" fontId="6" fillId="6" borderId="17" xfId="0" applyFont="1" applyFill="1" applyBorder="1" applyAlignment="1">
      <alignment vertical="center"/>
    </xf>
    <xf numFmtId="0" fontId="6" fillId="9" borderId="17" xfId="0" applyFont="1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/>
    <xf numFmtId="0" fontId="4" fillId="2" borderId="2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/>
    </xf>
    <xf numFmtId="0" fontId="5" fillId="0" borderId="25" xfId="20" applyFont="1" applyFill="1" applyBorder="1" applyAlignment="1">
      <alignment vertical="center" wrapText="1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0" fontId="4" fillId="12" borderId="12" xfId="0" applyFont="1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/>
      <protection/>
    </xf>
    <xf numFmtId="0" fontId="13" fillId="0" borderId="0" xfId="0" applyFont="1"/>
    <xf numFmtId="2" fontId="8" fillId="2" borderId="25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49" fontId="5" fillId="5" borderId="32" xfId="0" applyNumberFormat="1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5" borderId="33" xfId="0" applyNumberFormat="1" applyFont="1" applyFill="1" applyBorder="1" applyAlignment="1">
      <alignment horizontal="center" vertical="center" wrapText="1"/>
    </xf>
    <xf numFmtId="49" fontId="5" fillId="5" borderId="34" xfId="0" applyNumberFormat="1" applyFont="1" applyFill="1" applyBorder="1" applyAlignment="1">
      <alignment horizontal="center" vertical="center" wrapText="1"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35" xfId="20" applyFont="1" applyFill="1" applyBorder="1" applyAlignment="1">
      <alignment horizontal="center" vertical="center" wrapText="1"/>
      <protection/>
    </xf>
    <xf numFmtId="49" fontId="5" fillId="6" borderId="33" xfId="0" applyNumberFormat="1" applyFont="1" applyFill="1" applyBorder="1" applyAlignment="1">
      <alignment horizontal="center" vertical="center" wrapText="1"/>
    </xf>
    <xf numFmtId="49" fontId="5" fillId="6" borderId="32" xfId="0" applyNumberFormat="1" applyFont="1" applyFill="1" applyBorder="1" applyAlignment="1">
      <alignment horizontal="center" vertical="center" wrapText="1"/>
    </xf>
    <xf numFmtId="49" fontId="5" fillId="6" borderId="34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/>
    </xf>
    <xf numFmtId="49" fontId="5" fillId="6" borderId="14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/>
    </xf>
    <xf numFmtId="49" fontId="5" fillId="6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5" fillId="5" borderId="29" xfId="0" applyNumberFormat="1" applyFont="1" applyFill="1" applyBorder="1" applyAlignment="1">
      <alignment horizontal="center" vertical="center" wrapText="1"/>
    </xf>
    <xf numFmtId="49" fontId="5" fillId="5" borderId="30" xfId="0" applyNumberFormat="1" applyFont="1" applyFill="1" applyBorder="1" applyAlignment="1">
      <alignment horizontal="center"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/>
    </xf>
    <xf numFmtId="49" fontId="5" fillId="7" borderId="29" xfId="0" applyNumberFormat="1" applyFont="1" applyFill="1" applyBorder="1" applyAlignment="1">
      <alignment horizontal="center" vertical="center" wrapText="1"/>
    </xf>
    <xf numFmtId="49" fontId="5" fillId="7" borderId="30" xfId="0" applyNumberFormat="1" applyFont="1" applyFill="1" applyBorder="1" applyAlignment="1">
      <alignment horizontal="center" vertical="center" wrapText="1"/>
    </xf>
    <xf numFmtId="49" fontId="5" fillId="7" borderId="31" xfId="0" applyNumberFormat="1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/>
    </xf>
    <xf numFmtId="49" fontId="5" fillId="8" borderId="29" xfId="0" applyNumberFormat="1" applyFont="1" applyFill="1" applyBorder="1" applyAlignment="1">
      <alignment horizontal="center" vertical="center" wrapText="1"/>
    </xf>
    <xf numFmtId="49" fontId="5" fillId="8" borderId="30" xfId="0" applyNumberFormat="1" applyFont="1" applyFill="1" applyBorder="1" applyAlignment="1">
      <alignment horizontal="center" vertical="center" wrapText="1"/>
    </xf>
    <xf numFmtId="49" fontId="5" fillId="8" borderId="31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5"/>
  <sheetViews>
    <sheetView tabSelected="1" workbookViewId="0" topLeftCell="A2">
      <pane ySplit="8" topLeftCell="A10" activePane="bottomLeft" state="frozen"/>
      <selection pane="topLeft" activeCell="A2" sqref="A2"/>
      <selection pane="bottomLeft" activeCell="A3" sqref="A3:L3"/>
    </sheetView>
  </sheetViews>
  <sheetFormatPr defaultColWidth="8.8515625" defaultRowHeight="15"/>
  <cols>
    <col min="1" max="1" width="22.140625" style="111" customWidth="1"/>
    <col min="2" max="2" width="18.7109375" style="111" customWidth="1"/>
    <col min="3" max="3" width="70.7109375" style="0" bestFit="1" customWidth="1"/>
    <col min="4" max="4" width="8.421875" style="0" bestFit="1" customWidth="1"/>
    <col min="5" max="5" width="10.28125" style="0" bestFit="1" customWidth="1"/>
    <col min="6" max="6" width="80.8515625" style="0" customWidth="1"/>
    <col min="7" max="7" width="5.421875" style="0" bestFit="1" customWidth="1"/>
    <col min="8" max="8" width="6.140625" style="0" bestFit="1" customWidth="1"/>
    <col min="9" max="9" width="9.7109375" style="0" customWidth="1"/>
    <col min="10" max="10" width="8.7109375" style="0" customWidth="1"/>
    <col min="11" max="11" width="8.421875" style="0" bestFit="1" customWidth="1"/>
    <col min="12" max="12" width="8.28125" style="0" customWidth="1"/>
    <col min="13" max="13" width="5.421875" style="0" bestFit="1" customWidth="1"/>
    <col min="14" max="15" width="10.7109375" style="0" hidden="1" customWidth="1"/>
  </cols>
  <sheetData>
    <row r="1" ht="15.75">
      <c r="A1" s="126" t="s">
        <v>117</v>
      </c>
    </row>
    <row r="2" spans="1:12" ht="15.75">
      <c r="A2" s="190" t="s">
        <v>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5.9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5.75">
      <c r="A4" s="191" t="s">
        <v>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5.75">
      <c r="A5" s="191" t="s">
        <v>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161" customFormat="1" ht="30" customHeight="1">
      <c r="A6" s="195" t="s">
        <v>133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ht="15.6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7.1" thickBot="1">
      <c r="A8" s="109" t="s">
        <v>5</v>
      </c>
      <c r="B8" s="109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5" ht="60.75" thickBot="1">
      <c r="A9" s="1" t="s">
        <v>9</v>
      </c>
      <c r="B9" s="2" t="s">
        <v>10</v>
      </c>
      <c r="C9" s="3" t="s">
        <v>11</v>
      </c>
      <c r="D9" s="4" t="s">
        <v>4</v>
      </c>
      <c r="E9" s="5" t="s">
        <v>12</v>
      </c>
      <c r="F9" s="6" t="s">
        <v>0</v>
      </c>
      <c r="G9" s="123" t="s">
        <v>2</v>
      </c>
      <c r="H9" s="123" t="s">
        <v>3</v>
      </c>
      <c r="I9" s="124" t="s">
        <v>13</v>
      </c>
      <c r="J9" s="1" t="s">
        <v>1</v>
      </c>
      <c r="K9" s="1" t="s">
        <v>114</v>
      </c>
      <c r="L9" s="1" t="s">
        <v>115</v>
      </c>
      <c r="N9" s="159" t="s">
        <v>134</v>
      </c>
      <c r="O9" s="159" t="s">
        <v>135</v>
      </c>
    </row>
    <row r="10" spans="1:15" ht="60">
      <c r="A10" s="192" t="s">
        <v>14</v>
      </c>
      <c r="B10" s="7" t="s">
        <v>15</v>
      </c>
      <c r="C10" s="8" t="s">
        <v>16</v>
      </c>
      <c r="D10" s="9"/>
      <c r="E10" s="10"/>
      <c r="F10" s="11" t="s">
        <v>130</v>
      </c>
      <c r="G10" s="12">
        <v>1</v>
      </c>
      <c r="H10" s="12">
        <v>5</v>
      </c>
      <c r="I10" s="179">
        <v>10</v>
      </c>
      <c r="J10" s="13">
        <f>IF(E10&lt;G10,0,MIN(100,MAX(0,100*(H10-IF(N(E10)=0,100,N(E10)))/(H10-G10))))*I10</f>
        <v>0</v>
      </c>
      <c r="K10" s="14">
        <v>0</v>
      </c>
      <c r="L10" s="15">
        <f>100*I10</f>
        <v>1000</v>
      </c>
      <c r="N10" s="160"/>
      <c r="O10" s="160"/>
    </row>
    <row r="11" spans="1:15" ht="60">
      <c r="A11" s="193"/>
      <c r="B11" s="16" t="s">
        <v>17</v>
      </c>
      <c r="C11" s="17" t="s">
        <v>16</v>
      </c>
      <c r="D11" s="18"/>
      <c r="E11" s="19"/>
      <c r="F11" s="20" t="s">
        <v>130</v>
      </c>
      <c r="G11" s="21">
        <v>1</v>
      </c>
      <c r="H11" s="21">
        <v>6</v>
      </c>
      <c r="I11" s="180"/>
      <c r="J11" s="22">
        <f>IF(E11&lt;G11,0,MIN(100,MAX(0,100*(H11-IF(N(E11)=0,100,N(E11)))/(H11-G11))))*I10</f>
        <v>0</v>
      </c>
      <c r="K11" s="23">
        <v>0</v>
      </c>
      <c r="L11" s="24">
        <f>100*I10</f>
        <v>1000</v>
      </c>
      <c r="N11" s="160"/>
      <c r="O11" s="160"/>
    </row>
    <row r="12" spans="1:15" ht="60">
      <c r="A12" s="193"/>
      <c r="B12" s="16" t="s">
        <v>18</v>
      </c>
      <c r="C12" s="17" t="s">
        <v>16</v>
      </c>
      <c r="D12" s="18"/>
      <c r="E12" s="19"/>
      <c r="F12" s="20" t="s">
        <v>130</v>
      </c>
      <c r="G12" s="21">
        <v>1</v>
      </c>
      <c r="H12" s="21">
        <v>6</v>
      </c>
      <c r="I12" s="180"/>
      <c r="J12" s="22">
        <f>IF(E12&lt;G12,0,MIN(100,MAX(0,100*(H12-IF(N(E12)=0,100,N(E12)))/(H12-G12))))*I10</f>
        <v>0</v>
      </c>
      <c r="K12" s="23">
        <v>0</v>
      </c>
      <c r="L12" s="24">
        <f>100*I10</f>
        <v>1000</v>
      </c>
      <c r="N12" s="160"/>
      <c r="O12" s="160"/>
    </row>
    <row r="13" spans="1:15" ht="60.75" thickBot="1">
      <c r="A13" s="194"/>
      <c r="B13" s="25" t="s">
        <v>19</v>
      </c>
      <c r="C13" s="26" t="s">
        <v>16</v>
      </c>
      <c r="D13" s="27"/>
      <c r="E13" s="28"/>
      <c r="F13" s="29" t="s">
        <v>130</v>
      </c>
      <c r="G13" s="30">
        <v>1</v>
      </c>
      <c r="H13" s="30">
        <v>2</v>
      </c>
      <c r="I13" s="181"/>
      <c r="J13" s="31">
        <f>IF(E13&lt;G13,0,MIN(100,MAX(0,100*(H13-IF(N(E13)=0,100,N(E13)))/(H13-G13))))*I10</f>
        <v>0</v>
      </c>
      <c r="K13" s="32">
        <v>0</v>
      </c>
      <c r="L13" s="33">
        <f>100*I10</f>
        <v>1000</v>
      </c>
      <c r="N13" s="160"/>
      <c r="O13" s="160"/>
    </row>
    <row r="14" spans="1:15" ht="60">
      <c r="A14" s="177" t="s">
        <v>20</v>
      </c>
      <c r="B14" s="34" t="s">
        <v>15</v>
      </c>
      <c r="C14" s="35" t="s">
        <v>21</v>
      </c>
      <c r="D14" s="36"/>
      <c r="E14" s="37"/>
      <c r="F14" s="11" t="s">
        <v>131</v>
      </c>
      <c r="G14" s="12">
        <v>0</v>
      </c>
      <c r="H14" s="12">
        <v>800</v>
      </c>
      <c r="I14" s="179">
        <v>10</v>
      </c>
      <c r="J14" s="13">
        <f>IF(E14&lt;N14,0,MIN(100,MAX(0,100*IF(N(E14)=0,0,(N14/N(E14)-N14/H14)))))*I14</f>
        <v>0</v>
      </c>
      <c r="K14" s="14">
        <v>0</v>
      </c>
      <c r="L14" s="15">
        <f>100*I14</f>
        <v>1000</v>
      </c>
      <c r="N14" s="160"/>
      <c r="O14" s="160"/>
    </row>
    <row r="15" spans="1:15" ht="60">
      <c r="A15" s="166"/>
      <c r="B15" s="38" t="s">
        <v>17</v>
      </c>
      <c r="C15" s="39" t="s">
        <v>21</v>
      </c>
      <c r="D15" s="18"/>
      <c r="E15" s="19"/>
      <c r="F15" s="20" t="s">
        <v>131</v>
      </c>
      <c r="G15" s="21">
        <v>0</v>
      </c>
      <c r="H15" s="21">
        <v>3500</v>
      </c>
      <c r="I15" s="180"/>
      <c r="J15" s="22">
        <f>IF(E15&lt;N15,0,MIN(100,MAX(0,100*IF(N(E15)=0,0,(N15/N(E15)-N15/H15)))))*I14</f>
        <v>0</v>
      </c>
      <c r="K15" s="23">
        <v>0</v>
      </c>
      <c r="L15" s="24">
        <f>100*I14</f>
        <v>1000</v>
      </c>
      <c r="N15" s="160"/>
      <c r="O15" s="160"/>
    </row>
    <row r="16" spans="1:15" ht="60">
      <c r="A16" s="166"/>
      <c r="B16" s="38" t="s">
        <v>18</v>
      </c>
      <c r="C16" s="39" t="s">
        <v>21</v>
      </c>
      <c r="D16" s="18"/>
      <c r="E16" s="19"/>
      <c r="F16" s="20" t="s">
        <v>131</v>
      </c>
      <c r="G16" s="21">
        <v>0</v>
      </c>
      <c r="H16" s="21">
        <v>2500</v>
      </c>
      <c r="I16" s="180"/>
      <c r="J16" s="22">
        <f>IF(E16&lt;N16,0,MIN(100,MAX(0,100*IF(N(E16)=0,0,(N16/N(E16)-N16/H16)))))*I14</f>
        <v>0</v>
      </c>
      <c r="K16" s="23">
        <v>0</v>
      </c>
      <c r="L16" s="24">
        <f>100*I14</f>
        <v>1000</v>
      </c>
      <c r="N16" s="160"/>
      <c r="O16" s="160"/>
    </row>
    <row r="17" spans="1:15" ht="60">
      <c r="A17" s="166"/>
      <c r="B17" s="38" t="s">
        <v>19</v>
      </c>
      <c r="C17" s="39" t="s">
        <v>21</v>
      </c>
      <c r="D17" s="18"/>
      <c r="E17" s="19"/>
      <c r="F17" s="20" t="s">
        <v>131</v>
      </c>
      <c r="G17" s="40">
        <v>0</v>
      </c>
      <c r="H17" s="40">
        <v>200</v>
      </c>
      <c r="I17" s="180"/>
      <c r="J17" s="22">
        <f>IF(E17&lt;N17,0,MIN(100,MAX(0,100*IF(N(E17)=0,0,(N17/N(E17)-N17/H17)))))*I14</f>
        <v>0</v>
      </c>
      <c r="K17" s="23">
        <v>0</v>
      </c>
      <c r="L17" s="24">
        <f>100*I14</f>
        <v>1000</v>
      </c>
      <c r="N17" s="160"/>
      <c r="O17" s="160"/>
    </row>
    <row r="18" spans="1:15" ht="60">
      <c r="A18" s="166"/>
      <c r="B18" s="38" t="s">
        <v>22</v>
      </c>
      <c r="C18" s="39" t="s">
        <v>21</v>
      </c>
      <c r="D18" s="18"/>
      <c r="E18" s="19"/>
      <c r="F18" s="20" t="s">
        <v>131</v>
      </c>
      <c r="G18" s="40">
        <v>0</v>
      </c>
      <c r="H18" s="40">
        <v>1200</v>
      </c>
      <c r="I18" s="180"/>
      <c r="J18" s="22">
        <f>IF(E18&lt;N18,0,MIN(100,MAX(0,100*IF(N(E18)=0,0,(N18/N(E18)-N18/H18)))))*I14</f>
        <v>0</v>
      </c>
      <c r="K18" s="23">
        <v>0</v>
      </c>
      <c r="L18" s="24">
        <f>100*I14</f>
        <v>1000</v>
      </c>
      <c r="N18" s="160"/>
      <c r="O18" s="160"/>
    </row>
    <row r="19" spans="1:15" ht="60">
      <c r="A19" s="166"/>
      <c r="B19" s="38" t="s">
        <v>23</v>
      </c>
      <c r="C19" s="39" t="s">
        <v>21</v>
      </c>
      <c r="D19" s="18"/>
      <c r="E19" s="19"/>
      <c r="F19" s="20" t="s">
        <v>131</v>
      </c>
      <c r="G19" s="40">
        <v>0</v>
      </c>
      <c r="H19" s="40">
        <v>1200</v>
      </c>
      <c r="I19" s="180"/>
      <c r="J19" s="22">
        <f>IF(E19&lt;N19,0,MIN(100,MAX(0,100*IF(N(E19)=0,0,(N19/N(E19)-N19/H19)))))*I14</f>
        <v>0</v>
      </c>
      <c r="K19" s="23">
        <v>0</v>
      </c>
      <c r="L19" s="24">
        <f>100*I14</f>
        <v>1000</v>
      </c>
      <c r="N19" s="160"/>
      <c r="O19" s="160"/>
    </row>
    <row r="20" spans="1:15" ht="60.75" thickBot="1">
      <c r="A20" s="178"/>
      <c r="B20" s="41" t="s">
        <v>24</v>
      </c>
      <c r="C20" s="42" t="s">
        <v>21</v>
      </c>
      <c r="D20" s="27"/>
      <c r="E20" s="28"/>
      <c r="F20" s="29" t="s">
        <v>131</v>
      </c>
      <c r="G20" s="30">
        <v>0</v>
      </c>
      <c r="H20" s="30">
        <v>600</v>
      </c>
      <c r="I20" s="181"/>
      <c r="J20" s="31">
        <f>IF(E20&lt;N20,0,MIN(100,MAX(0,100*IF(N(E20)=0,0,(N20/N(E20)-N20/H20)))))*I14</f>
        <v>0</v>
      </c>
      <c r="K20" s="32">
        <v>0</v>
      </c>
      <c r="L20" s="33">
        <f>100*I14</f>
        <v>1000</v>
      </c>
      <c r="N20" s="160"/>
      <c r="O20" s="160"/>
    </row>
    <row r="21" spans="1:15" ht="75">
      <c r="A21" s="182" t="s">
        <v>25</v>
      </c>
      <c r="B21" s="185" t="s">
        <v>15</v>
      </c>
      <c r="C21" s="43" t="s">
        <v>121</v>
      </c>
      <c r="D21" s="36"/>
      <c r="E21" s="37"/>
      <c r="F21" s="11" t="s">
        <v>132</v>
      </c>
      <c r="G21" s="12">
        <v>24</v>
      </c>
      <c r="H21" s="12">
        <v>36</v>
      </c>
      <c r="I21" s="179">
        <v>20</v>
      </c>
      <c r="J21" s="13">
        <f>IF(E21&gt;G21,MIN(100,MAX(0,100*(N(E21)-G21)/(H21-G21))),0)*I21</f>
        <v>0</v>
      </c>
      <c r="K21" s="14">
        <v>0</v>
      </c>
      <c r="L21" s="15">
        <f>100*I21</f>
        <v>2000</v>
      </c>
      <c r="N21" s="160"/>
      <c r="O21" s="160"/>
    </row>
    <row r="22" spans="1:15" ht="75">
      <c r="A22" s="183"/>
      <c r="B22" s="186"/>
      <c r="C22" s="44" t="s">
        <v>122</v>
      </c>
      <c r="D22" s="18"/>
      <c r="E22" s="19"/>
      <c r="F22" s="20" t="s">
        <v>132</v>
      </c>
      <c r="G22" s="40">
        <v>12</v>
      </c>
      <c r="H22" s="40">
        <v>24</v>
      </c>
      <c r="I22" s="180"/>
      <c r="J22" s="22">
        <f>IF(E22&gt;G22,MIN(100,MAX(0,100*(N(E22)-G22)/(H22-G22))),0)*I21</f>
        <v>0</v>
      </c>
      <c r="K22" s="23">
        <v>0</v>
      </c>
      <c r="L22" s="24">
        <f>100*I21</f>
        <v>2000</v>
      </c>
      <c r="N22" s="160"/>
      <c r="O22" s="160"/>
    </row>
    <row r="23" spans="1:15" ht="75">
      <c r="A23" s="183"/>
      <c r="B23" s="187" t="s">
        <v>17</v>
      </c>
      <c r="C23" s="44" t="s">
        <v>121</v>
      </c>
      <c r="D23" s="18"/>
      <c r="E23" s="19"/>
      <c r="F23" s="20" t="s">
        <v>132</v>
      </c>
      <c r="G23" s="40">
        <v>4</v>
      </c>
      <c r="H23" s="40">
        <v>8</v>
      </c>
      <c r="I23" s="180"/>
      <c r="J23" s="22">
        <f>IF(E23&gt;G23,MIN(100,MAX(0,100*(N(E23)-G23)/(H23-G23))),0)*I21</f>
        <v>0</v>
      </c>
      <c r="K23" s="23">
        <v>0</v>
      </c>
      <c r="L23" s="24">
        <f>100*I21</f>
        <v>2000</v>
      </c>
      <c r="N23" s="160"/>
      <c r="O23" s="160"/>
    </row>
    <row r="24" spans="1:15" ht="75">
      <c r="A24" s="183"/>
      <c r="B24" s="188"/>
      <c r="C24" s="44" t="s">
        <v>122</v>
      </c>
      <c r="D24" s="18"/>
      <c r="E24" s="19"/>
      <c r="F24" s="20" t="s">
        <v>132</v>
      </c>
      <c r="G24" s="40">
        <v>15</v>
      </c>
      <c r="H24" s="40">
        <v>30</v>
      </c>
      <c r="I24" s="180"/>
      <c r="J24" s="22">
        <f>IF(E24&gt;G24,MIN(100,MAX(0,100*(N(E24)-G24)/(H24-G24))),0)*I21</f>
        <v>0</v>
      </c>
      <c r="K24" s="23">
        <v>0</v>
      </c>
      <c r="L24" s="24">
        <f>100*I21</f>
        <v>2000</v>
      </c>
      <c r="N24" s="160"/>
      <c r="O24" s="160"/>
    </row>
    <row r="25" spans="1:15" ht="75">
      <c r="A25" s="183"/>
      <c r="B25" s="186"/>
      <c r="C25" s="44" t="s">
        <v>123</v>
      </c>
      <c r="D25" s="18"/>
      <c r="E25" s="19"/>
      <c r="F25" s="20" t="s">
        <v>132</v>
      </c>
      <c r="G25" s="40">
        <v>10</v>
      </c>
      <c r="H25" s="40">
        <v>20</v>
      </c>
      <c r="I25" s="180"/>
      <c r="J25" s="22">
        <f>IF(E25&gt;G25,MIN(100,MAX(0,100*(N(E25)-G25)/(H25-G25))),0)*I21</f>
        <v>0</v>
      </c>
      <c r="K25" s="23">
        <v>0</v>
      </c>
      <c r="L25" s="24">
        <f>100*I21</f>
        <v>2000</v>
      </c>
      <c r="N25" s="160"/>
      <c r="O25" s="160"/>
    </row>
    <row r="26" spans="1:15" ht="75">
      <c r="A26" s="183"/>
      <c r="B26" s="187" t="s">
        <v>18</v>
      </c>
      <c r="C26" s="44" t="s">
        <v>124</v>
      </c>
      <c r="D26" s="18"/>
      <c r="E26" s="19"/>
      <c r="F26" s="20" t="s">
        <v>132</v>
      </c>
      <c r="G26" s="40">
        <v>15</v>
      </c>
      <c r="H26" s="40">
        <v>30</v>
      </c>
      <c r="I26" s="180"/>
      <c r="J26" s="22">
        <f>IF(E26&gt;G26,MIN(100,MAX(0,100*(N(E26)-G26)/(H26-G26))),0)*I21</f>
        <v>0</v>
      </c>
      <c r="K26" s="23">
        <v>0</v>
      </c>
      <c r="L26" s="24">
        <f>100*I21</f>
        <v>2000</v>
      </c>
      <c r="N26" s="160"/>
      <c r="O26" s="160"/>
    </row>
    <row r="27" spans="1:15" ht="75">
      <c r="A27" s="183"/>
      <c r="B27" s="186"/>
      <c r="C27" s="44" t="s">
        <v>123</v>
      </c>
      <c r="D27" s="18"/>
      <c r="E27" s="19"/>
      <c r="F27" s="20" t="s">
        <v>132</v>
      </c>
      <c r="G27" s="40">
        <v>10</v>
      </c>
      <c r="H27" s="40">
        <v>20</v>
      </c>
      <c r="I27" s="180"/>
      <c r="J27" s="22">
        <f>IF(E27&gt;G27,MIN(100,MAX(0,100*(N(E27)-G27)/(H27-G27))),0)*I21</f>
        <v>0</v>
      </c>
      <c r="K27" s="23">
        <v>0</v>
      </c>
      <c r="L27" s="24">
        <f>100*I21</f>
        <v>2000</v>
      </c>
      <c r="N27" s="160"/>
      <c r="O27" s="160"/>
    </row>
    <row r="28" spans="1:15" ht="75">
      <c r="A28" s="183"/>
      <c r="B28" s="187" t="s">
        <v>19</v>
      </c>
      <c r="C28" s="44" t="s">
        <v>125</v>
      </c>
      <c r="D28" s="18"/>
      <c r="E28" s="19"/>
      <c r="F28" s="20" t="s">
        <v>132</v>
      </c>
      <c r="G28" s="40">
        <v>6</v>
      </c>
      <c r="H28" s="40">
        <v>12</v>
      </c>
      <c r="I28" s="180"/>
      <c r="J28" s="22">
        <f>IF(E28&gt;G28,MIN(100,MAX(0,100*(N(E28)-G28)/(H28-G28))),0)*I21</f>
        <v>0</v>
      </c>
      <c r="K28" s="23">
        <v>0</v>
      </c>
      <c r="L28" s="24">
        <f>100*I21</f>
        <v>2000</v>
      </c>
      <c r="N28" s="160"/>
      <c r="O28" s="160"/>
    </row>
    <row r="29" spans="1:15" ht="75.75" thickBot="1">
      <c r="A29" s="184"/>
      <c r="B29" s="189"/>
      <c r="C29" s="45" t="s">
        <v>126</v>
      </c>
      <c r="D29" s="27"/>
      <c r="E29" s="28"/>
      <c r="F29" s="29" t="s">
        <v>132</v>
      </c>
      <c r="G29" s="30">
        <v>12</v>
      </c>
      <c r="H29" s="30">
        <v>24</v>
      </c>
      <c r="I29" s="181"/>
      <c r="J29" s="31">
        <f>IF(E29&gt;G29,MIN(100,MAX(0,100*(N(E29)-G29)/(H29-G29))),0)*I21</f>
        <v>0</v>
      </c>
      <c r="K29" s="32">
        <v>0</v>
      </c>
      <c r="L29" s="33">
        <f>100*I21</f>
        <v>2000</v>
      </c>
      <c r="N29" s="160"/>
      <c r="O29" s="160"/>
    </row>
    <row r="30" spans="1:15" ht="30">
      <c r="A30" s="166" t="s">
        <v>103</v>
      </c>
      <c r="B30" s="167" t="s">
        <v>17</v>
      </c>
      <c r="C30" s="49" t="s">
        <v>104</v>
      </c>
      <c r="D30" s="18"/>
      <c r="E30" s="125"/>
      <c r="F30" s="51" t="s">
        <v>105</v>
      </c>
      <c r="G30" s="50">
        <v>0</v>
      </c>
      <c r="H30" s="50">
        <v>5</v>
      </c>
      <c r="I30" s="169">
        <v>20</v>
      </c>
      <c r="J30" s="52">
        <f>IF(E30&gt;0.01,MIN(5,MAX(0,5*(N(E30)-0.01)/(1-0.01))),0)*I30</f>
        <v>0</v>
      </c>
      <c r="K30" s="53">
        <v>0</v>
      </c>
      <c r="L30" s="54">
        <f>5*I30</f>
        <v>100</v>
      </c>
      <c r="N30" s="160"/>
      <c r="O30" s="160"/>
    </row>
    <row r="31" spans="1:15" ht="30">
      <c r="A31" s="166"/>
      <c r="B31" s="167"/>
      <c r="C31" s="39" t="s">
        <v>106</v>
      </c>
      <c r="D31" s="18"/>
      <c r="E31" s="19"/>
      <c r="F31" s="20" t="s">
        <v>107</v>
      </c>
      <c r="G31" s="56">
        <v>0</v>
      </c>
      <c r="H31" s="56">
        <v>5</v>
      </c>
      <c r="I31" s="169"/>
      <c r="J31" s="22">
        <f>IF(E31&gt;1,MIN(5,MAX(0,5*(N(E31)-1)/(4-1))),0)*I30</f>
        <v>0</v>
      </c>
      <c r="K31" s="48">
        <v>0</v>
      </c>
      <c r="L31" s="24">
        <f>5*I30</f>
        <v>100</v>
      </c>
      <c r="N31" s="160"/>
      <c r="O31" s="160"/>
    </row>
    <row r="32" spans="1:15" ht="30">
      <c r="A32" s="166"/>
      <c r="B32" s="167"/>
      <c r="C32" s="39" t="s">
        <v>108</v>
      </c>
      <c r="D32" s="18"/>
      <c r="E32" s="19"/>
      <c r="F32" s="20" t="s">
        <v>127</v>
      </c>
      <c r="G32" s="56">
        <v>0</v>
      </c>
      <c r="H32" s="103">
        <v>10</v>
      </c>
      <c r="I32" s="169"/>
      <c r="J32" s="22">
        <f>IF(E32&gt;100000,MIN(10,MAX(0,IF(O32=0,0,10*(N(E32)-100000)/O32))),0)*I30</f>
        <v>0</v>
      </c>
      <c r="K32" s="48">
        <v>0</v>
      </c>
      <c r="L32" s="24">
        <f>10*I30</f>
        <v>200</v>
      </c>
      <c r="N32" s="160"/>
      <c r="O32" s="160"/>
    </row>
    <row r="33" spans="1:15" ht="15">
      <c r="A33" s="166"/>
      <c r="B33" s="168"/>
      <c r="C33" s="39" t="s">
        <v>109</v>
      </c>
      <c r="D33" s="18"/>
      <c r="E33" s="127"/>
      <c r="F33" s="20" t="s">
        <v>110</v>
      </c>
      <c r="G33" s="56">
        <v>0</v>
      </c>
      <c r="H33" s="56">
        <v>5</v>
      </c>
      <c r="I33" s="169"/>
      <c r="J33" s="22">
        <f>IF(E33&gt;2,MIN(5,MAX(0,5*(N(E33)-2)/(4-2))),0)*I30</f>
        <v>0</v>
      </c>
      <c r="K33" s="48">
        <v>0</v>
      </c>
      <c r="L33" s="24">
        <f>5*I30</f>
        <v>100</v>
      </c>
      <c r="N33" s="160"/>
      <c r="O33" s="160"/>
    </row>
    <row r="34" spans="1:15" ht="30">
      <c r="A34" s="166"/>
      <c r="B34" s="170" t="s">
        <v>18</v>
      </c>
      <c r="C34" s="39" t="s">
        <v>104</v>
      </c>
      <c r="D34" s="18"/>
      <c r="E34" s="125"/>
      <c r="F34" s="20" t="s">
        <v>105</v>
      </c>
      <c r="G34" s="56">
        <v>0</v>
      </c>
      <c r="H34" s="56">
        <v>5</v>
      </c>
      <c r="I34" s="169"/>
      <c r="J34" s="22">
        <f>IF(E34&gt;0.01,MIN(5,MAX(0,5*(N(E34)-0.01)/(1-0.01))),0)*I30</f>
        <v>0</v>
      </c>
      <c r="K34" s="48">
        <v>0</v>
      </c>
      <c r="L34" s="24">
        <f>5*I30</f>
        <v>100</v>
      </c>
      <c r="N34" s="160"/>
      <c r="O34" s="160"/>
    </row>
    <row r="35" spans="1:15" ht="30">
      <c r="A35" s="166"/>
      <c r="B35" s="167"/>
      <c r="C35" s="39" t="s">
        <v>106</v>
      </c>
      <c r="D35" s="18"/>
      <c r="E35" s="19"/>
      <c r="F35" s="20" t="s">
        <v>107</v>
      </c>
      <c r="G35" s="56">
        <v>0</v>
      </c>
      <c r="H35" s="56">
        <v>5</v>
      </c>
      <c r="I35" s="169"/>
      <c r="J35" s="22">
        <f>IF(E35&gt;1,MIN(5,MAX(0,5*(N(E35)-1)/(4-1))),0)*I30</f>
        <v>0</v>
      </c>
      <c r="K35" s="48">
        <v>0</v>
      </c>
      <c r="L35" s="24">
        <f>5*I30</f>
        <v>100</v>
      </c>
      <c r="N35" s="160"/>
      <c r="O35" s="160"/>
    </row>
    <row r="36" spans="1:15" ht="30">
      <c r="A36" s="166"/>
      <c r="B36" s="167"/>
      <c r="C36" s="39" t="s">
        <v>108</v>
      </c>
      <c r="D36" s="18"/>
      <c r="E36" s="19"/>
      <c r="F36" s="20" t="s">
        <v>127</v>
      </c>
      <c r="G36" s="56">
        <v>0</v>
      </c>
      <c r="H36" s="103">
        <v>10</v>
      </c>
      <c r="I36" s="169"/>
      <c r="J36" s="22">
        <f>IF(E36&gt;100000,MIN(10,MAX(0,IF(O36=0,0,10*(N(E36)-100000)/O36))),0)*I30</f>
        <v>0</v>
      </c>
      <c r="K36" s="48">
        <v>0</v>
      </c>
      <c r="L36" s="24">
        <f>10*I30</f>
        <v>200</v>
      </c>
      <c r="N36" s="160"/>
      <c r="O36" s="160"/>
    </row>
    <row r="37" spans="1:15" ht="15.75" thickBot="1">
      <c r="A37" s="166"/>
      <c r="B37" s="167"/>
      <c r="C37" s="130" t="s">
        <v>109</v>
      </c>
      <c r="D37" s="131"/>
      <c r="E37" s="19"/>
      <c r="F37" s="103" t="s">
        <v>110</v>
      </c>
      <c r="G37" s="56">
        <v>0</v>
      </c>
      <c r="H37" s="56">
        <v>5</v>
      </c>
      <c r="I37" s="169"/>
      <c r="J37" s="22">
        <f>IF(E37&gt;2,MIN(5,MAX(0,5*(N(E37)-2)/(4-2))),0)*I30</f>
        <v>0</v>
      </c>
      <c r="K37" s="128">
        <v>0</v>
      </c>
      <c r="L37" s="24">
        <f>5*I30</f>
        <v>100</v>
      </c>
      <c r="N37" s="160"/>
      <c r="O37" s="160"/>
    </row>
    <row r="38" spans="1:12" ht="20.1" customHeight="1" thickBot="1">
      <c r="A38" s="144"/>
      <c r="B38" s="156"/>
      <c r="C38" s="146"/>
      <c r="D38" s="3"/>
      <c r="E38" s="148"/>
      <c r="F38" s="150" t="s">
        <v>118</v>
      </c>
      <c r="G38" s="150"/>
      <c r="H38" s="150"/>
      <c r="I38" s="153">
        <f>SUM(I10:I37)</f>
        <v>60</v>
      </c>
      <c r="J38" s="152">
        <f>SUM(J10:J37)</f>
        <v>0</v>
      </c>
      <c r="K38" s="153">
        <f>SUM(K10:K37)</f>
        <v>0</v>
      </c>
      <c r="L38" s="154">
        <f>SUM(L10:L37)</f>
        <v>30000</v>
      </c>
    </row>
    <row r="39" spans="1:12" ht="16.5" thickBot="1">
      <c r="A39" s="109" t="s">
        <v>113</v>
      </c>
      <c r="B39" s="109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ht="30.75" thickBot="1">
      <c r="A40" s="132" t="s">
        <v>26</v>
      </c>
      <c r="B40" s="133" t="s">
        <v>19</v>
      </c>
      <c r="C40" s="134" t="s">
        <v>27</v>
      </c>
      <c r="D40" s="119"/>
      <c r="E40" s="115"/>
      <c r="F40" s="135" t="s">
        <v>128</v>
      </c>
      <c r="G40" s="157">
        <v>0</v>
      </c>
      <c r="H40" s="157">
        <v>10</v>
      </c>
      <c r="I40" s="158">
        <v>10</v>
      </c>
      <c r="J40" s="101">
        <f>IF(D40="ANO",H40,0)*I40</f>
        <v>0</v>
      </c>
      <c r="K40" s="100">
        <v>0</v>
      </c>
      <c r="L40" s="102">
        <f>H40*I40</f>
        <v>100</v>
      </c>
    </row>
    <row r="41" spans="1:13" ht="30">
      <c r="A41" s="163" t="s">
        <v>28</v>
      </c>
      <c r="B41" s="171" t="s">
        <v>17</v>
      </c>
      <c r="C41" s="8" t="s">
        <v>29</v>
      </c>
      <c r="D41" s="121"/>
      <c r="E41" s="113"/>
      <c r="F41" s="11" t="s">
        <v>129</v>
      </c>
      <c r="G41" s="11">
        <v>0</v>
      </c>
      <c r="H41" s="11">
        <v>10</v>
      </c>
      <c r="I41" s="173">
        <v>50</v>
      </c>
      <c r="J41" s="71">
        <f aca="true" t="shared" si="0" ref="J41">IF(D41="ANO",H41,0)*I41</f>
        <v>0</v>
      </c>
      <c r="K41" s="46">
        <v>0</v>
      </c>
      <c r="L41" s="72">
        <f aca="true" t="shared" si="1" ref="L41">H41*I41</f>
        <v>500</v>
      </c>
      <c r="M41" s="110"/>
    </row>
    <row r="42" spans="1:13" ht="30">
      <c r="A42" s="164"/>
      <c r="B42" s="172"/>
      <c r="C42" s="17" t="s">
        <v>30</v>
      </c>
      <c r="D42" s="122"/>
      <c r="E42" s="114"/>
      <c r="F42" s="20" t="s">
        <v>129</v>
      </c>
      <c r="G42" s="20">
        <v>0</v>
      </c>
      <c r="H42" s="20">
        <v>10</v>
      </c>
      <c r="I42" s="174"/>
      <c r="J42" s="47">
        <f>IF(D42="ANO",H42,0)*I41</f>
        <v>0</v>
      </c>
      <c r="K42" s="129">
        <v>0</v>
      </c>
      <c r="L42" s="74">
        <f>H42*I41</f>
        <v>500</v>
      </c>
      <c r="M42" s="110"/>
    </row>
    <row r="43" spans="1:13" ht="30">
      <c r="A43" s="164"/>
      <c r="B43" s="172"/>
      <c r="C43" s="17" t="s">
        <v>31</v>
      </c>
      <c r="D43" s="122"/>
      <c r="E43" s="114"/>
      <c r="F43" s="20" t="s">
        <v>129</v>
      </c>
      <c r="G43" s="20">
        <v>0</v>
      </c>
      <c r="H43" s="20">
        <v>10</v>
      </c>
      <c r="I43" s="174"/>
      <c r="J43" s="47">
        <f>IF(D43="ANO",H43,0)*I41</f>
        <v>0</v>
      </c>
      <c r="K43" s="129">
        <v>0</v>
      </c>
      <c r="L43" s="74">
        <f>H43*I41</f>
        <v>500</v>
      </c>
      <c r="M43" s="110"/>
    </row>
    <row r="44" spans="1:13" ht="30">
      <c r="A44" s="164"/>
      <c r="B44" s="172"/>
      <c r="C44" s="17" t="s">
        <v>32</v>
      </c>
      <c r="D44" s="122"/>
      <c r="E44" s="114"/>
      <c r="F44" s="20" t="s">
        <v>129</v>
      </c>
      <c r="G44" s="20">
        <v>0</v>
      </c>
      <c r="H44" s="20">
        <v>10</v>
      </c>
      <c r="I44" s="174"/>
      <c r="J44" s="47">
        <f>IF(D44="ANO",H44,0)*I41</f>
        <v>0</v>
      </c>
      <c r="K44" s="129">
        <v>0</v>
      </c>
      <c r="L44" s="74">
        <f>H44*I41</f>
        <v>500</v>
      </c>
      <c r="M44" s="110"/>
    </row>
    <row r="45" spans="1:13" ht="30">
      <c r="A45" s="164"/>
      <c r="B45" s="172"/>
      <c r="C45" s="17" t="s">
        <v>33</v>
      </c>
      <c r="D45" s="122"/>
      <c r="E45" s="114"/>
      <c r="F45" s="20" t="s">
        <v>129</v>
      </c>
      <c r="G45" s="20">
        <v>0</v>
      </c>
      <c r="H45" s="20">
        <v>10</v>
      </c>
      <c r="I45" s="174"/>
      <c r="J45" s="47">
        <f>IF(D45="ANO",H45,0)*I41</f>
        <v>0</v>
      </c>
      <c r="K45" s="129">
        <v>0</v>
      </c>
      <c r="L45" s="74">
        <f>H45*I41</f>
        <v>500</v>
      </c>
      <c r="M45" s="110"/>
    </row>
    <row r="46" spans="1:13" ht="30">
      <c r="A46" s="164"/>
      <c r="B46" s="172" t="s">
        <v>18</v>
      </c>
      <c r="C46" s="17" t="s">
        <v>29</v>
      </c>
      <c r="D46" s="122"/>
      <c r="E46" s="114"/>
      <c r="F46" s="20" t="s">
        <v>129</v>
      </c>
      <c r="G46" s="20">
        <v>0</v>
      </c>
      <c r="H46" s="20">
        <v>10</v>
      </c>
      <c r="I46" s="174"/>
      <c r="J46" s="47">
        <f>IF(D46="ANO",H46,0)*I41</f>
        <v>0</v>
      </c>
      <c r="K46" s="129">
        <v>0</v>
      </c>
      <c r="L46" s="74">
        <f>H46*I41</f>
        <v>500</v>
      </c>
      <c r="M46" s="110"/>
    </row>
    <row r="47" spans="1:13" ht="30">
      <c r="A47" s="164"/>
      <c r="B47" s="172"/>
      <c r="C47" s="17" t="s">
        <v>30</v>
      </c>
      <c r="D47" s="122"/>
      <c r="E47" s="114"/>
      <c r="F47" s="20" t="s">
        <v>129</v>
      </c>
      <c r="G47" s="20">
        <v>0</v>
      </c>
      <c r="H47" s="20">
        <v>10</v>
      </c>
      <c r="I47" s="174"/>
      <c r="J47" s="47">
        <f>IF(D47="ANO",H47,0)*I41</f>
        <v>0</v>
      </c>
      <c r="K47" s="129">
        <v>0</v>
      </c>
      <c r="L47" s="74">
        <f>H47*I41</f>
        <v>500</v>
      </c>
      <c r="M47" s="110"/>
    </row>
    <row r="48" spans="1:13" ht="30">
      <c r="A48" s="164"/>
      <c r="B48" s="172"/>
      <c r="C48" s="17" t="s">
        <v>31</v>
      </c>
      <c r="D48" s="122"/>
      <c r="E48" s="114"/>
      <c r="F48" s="20" t="s">
        <v>129</v>
      </c>
      <c r="G48" s="20">
        <v>0</v>
      </c>
      <c r="H48" s="20">
        <v>10</v>
      </c>
      <c r="I48" s="174"/>
      <c r="J48" s="47">
        <f>IF(D48="ANO",H48,0)*I41</f>
        <v>0</v>
      </c>
      <c r="K48" s="129">
        <v>0</v>
      </c>
      <c r="L48" s="74">
        <f>H48*I41</f>
        <v>500</v>
      </c>
      <c r="M48" s="110"/>
    </row>
    <row r="49" spans="1:13" ht="30">
      <c r="A49" s="164"/>
      <c r="B49" s="172"/>
      <c r="C49" s="17" t="s">
        <v>32</v>
      </c>
      <c r="D49" s="122"/>
      <c r="E49" s="114"/>
      <c r="F49" s="20" t="s">
        <v>129</v>
      </c>
      <c r="G49" s="20">
        <v>0</v>
      </c>
      <c r="H49" s="20">
        <v>10</v>
      </c>
      <c r="I49" s="174"/>
      <c r="J49" s="47">
        <f>IF(D49="ANO",H49,0)*I41</f>
        <v>0</v>
      </c>
      <c r="K49" s="129">
        <v>0</v>
      </c>
      <c r="L49" s="74">
        <f>H49*I41</f>
        <v>500</v>
      </c>
      <c r="M49" s="110"/>
    </row>
    <row r="50" spans="1:13" ht="30">
      <c r="A50" s="164"/>
      <c r="B50" s="172"/>
      <c r="C50" s="17" t="s">
        <v>33</v>
      </c>
      <c r="D50" s="122"/>
      <c r="E50" s="114"/>
      <c r="F50" s="20" t="s">
        <v>129</v>
      </c>
      <c r="G50" s="20">
        <v>0</v>
      </c>
      <c r="H50" s="20">
        <v>10</v>
      </c>
      <c r="I50" s="174"/>
      <c r="J50" s="47">
        <f>IF(D50="ANO",H50,0)*I41</f>
        <v>0</v>
      </c>
      <c r="K50" s="129">
        <v>0</v>
      </c>
      <c r="L50" s="74">
        <f>H50*I41</f>
        <v>500</v>
      </c>
      <c r="M50" s="110"/>
    </row>
    <row r="51" spans="1:13" ht="30">
      <c r="A51" s="164"/>
      <c r="B51" s="172" t="s">
        <v>19</v>
      </c>
      <c r="C51" s="17" t="s">
        <v>29</v>
      </c>
      <c r="D51" s="122"/>
      <c r="E51" s="114"/>
      <c r="F51" s="20" t="s">
        <v>129</v>
      </c>
      <c r="G51" s="20">
        <v>0</v>
      </c>
      <c r="H51" s="20">
        <v>10</v>
      </c>
      <c r="I51" s="174">
        <v>25</v>
      </c>
      <c r="J51" s="47">
        <f>IF(D51="ANO",H51,0)*I51</f>
        <v>0</v>
      </c>
      <c r="K51" s="129">
        <v>0</v>
      </c>
      <c r="L51" s="74">
        <f>H51*I51</f>
        <v>250</v>
      </c>
      <c r="M51" s="110"/>
    </row>
    <row r="52" spans="1:13" ht="30">
      <c r="A52" s="164"/>
      <c r="B52" s="172"/>
      <c r="C52" s="17" t="s">
        <v>30</v>
      </c>
      <c r="D52" s="122"/>
      <c r="E52" s="114"/>
      <c r="F52" s="20" t="s">
        <v>129</v>
      </c>
      <c r="G52" s="20">
        <v>0</v>
      </c>
      <c r="H52" s="20">
        <v>10</v>
      </c>
      <c r="I52" s="174"/>
      <c r="J52" s="47">
        <f>IF(D52="ANO",H52,0)*I51</f>
        <v>0</v>
      </c>
      <c r="K52" s="129">
        <v>0</v>
      </c>
      <c r="L52" s="74">
        <f>H52*I51</f>
        <v>250</v>
      </c>
      <c r="M52" s="110"/>
    </row>
    <row r="53" spans="1:13" ht="30">
      <c r="A53" s="164"/>
      <c r="B53" s="172"/>
      <c r="C53" s="17" t="s">
        <v>31</v>
      </c>
      <c r="D53" s="122"/>
      <c r="E53" s="114"/>
      <c r="F53" s="20" t="s">
        <v>129</v>
      </c>
      <c r="G53" s="20">
        <v>0</v>
      </c>
      <c r="H53" s="20">
        <v>10</v>
      </c>
      <c r="I53" s="174"/>
      <c r="J53" s="47">
        <f>IF(D53="ANO",H53,0)*I51</f>
        <v>0</v>
      </c>
      <c r="K53" s="129">
        <v>0</v>
      </c>
      <c r="L53" s="74">
        <f>H53*I51</f>
        <v>250</v>
      </c>
      <c r="M53" s="110"/>
    </row>
    <row r="54" spans="1:13" ht="30">
      <c r="A54" s="164"/>
      <c r="B54" s="172"/>
      <c r="C54" s="17" t="s">
        <v>32</v>
      </c>
      <c r="D54" s="122"/>
      <c r="E54" s="114"/>
      <c r="F54" s="20" t="s">
        <v>129</v>
      </c>
      <c r="G54" s="20">
        <v>0</v>
      </c>
      <c r="H54" s="20">
        <v>10</v>
      </c>
      <c r="I54" s="174"/>
      <c r="J54" s="47">
        <f>IF(D54="ANO",H54,0)*I51</f>
        <v>0</v>
      </c>
      <c r="K54" s="129">
        <v>0</v>
      </c>
      <c r="L54" s="74">
        <f>H54*I51</f>
        <v>250</v>
      </c>
      <c r="M54" s="110"/>
    </row>
    <row r="55" spans="1:13" ht="30.75" thickBot="1">
      <c r="A55" s="165"/>
      <c r="B55" s="175"/>
      <c r="C55" s="26" t="s">
        <v>33</v>
      </c>
      <c r="D55" s="120"/>
      <c r="E55" s="112"/>
      <c r="F55" s="29" t="s">
        <v>129</v>
      </c>
      <c r="G55" s="29">
        <v>0</v>
      </c>
      <c r="H55" s="29">
        <v>10</v>
      </c>
      <c r="I55" s="176"/>
      <c r="J55" s="31">
        <f>IF(D55="ANO",H55,0)*I51</f>
        <v>0</v>
      </c>
      <c r="K55" s="32">
        <v>0</v>
      </c>
      <c r="L55" s="33">
        <f>H55*I51</f>
        <v>250</v>
      </c>
      <c r="M55" s="110"/>
    </row>
    <row r="56" spans="1:13" ht="30">
      <c r="A56" s="196" t="s">
        <v>34</v>
      </c>
      <c r="B56" s="199" t="s">
        <v>17</v>
      </c>
      <c r="C56" s="35" t="s">
        <v>35</v>
      </c>
      <c r="D56" s="121"/>
      <c r="E56" s="113"/>
      <c r="F56" s="11" t="s">
        <v>129</v>
      </c>
      <c r="G56" s="59">
        <v>0</v>
      </c>
      <c r="H56" s="11">
        <v>10</v>
      </c>
      <c r="I56" s="173">
        <v>50</v>
      </c>
      <c r="J56" s="71">
        <f>IF(D56="ANO",H56,0)*I56</f>
        <v>0</v>
      </c>
      <c r="K56" s="46">
        <v>0</v>
      </c>
      <c r="L56" s="72">
        <f>H56*I56</f>
        <v>500</v>
      </c>
      <c r="M56" s="110"/>
    </row>
    <row r="57" spans="1:13" ht="30">
      <c r="A57" s="197"/>
      <c r="B57" s="200"/>
      <c r="C57" s="39" t="s">
        <v>36</v>
      </c>
      <c r="D57" s="122"/>
      <c r="E57" s="114"/>
      <c r="F57" s="20" t="s">
        <v>129</v>
      </c>
      <c r="G57" s="55">
        <v>0</v>
      </c>
      <c r="H57" s="20">
        <v>10</v>
      </c>
      <c r="I57" s="174"/>
      <c r="J57" s="47">
        <f>IF(D57="ANO",H57,0)*I56</f>
        <v>0</v>
      </c>
      <c r="K57" s="129">
        <v>0</v>
      </c>
      <c r="L57" s="74">
        <f>H57*I56</f>
        <v>500</v>
      </c>
      <c r="M57" s="110"/>
    </row>
    <row r="58" spans="1:13" ht="30">
      <c r="A58" s="197"/>
      <c r="B58" s="200"/>
      <c r="C58" s="39" t="s">
        <v>37</v>
      </c>
      <c r="D58" s="122"/>
      <c r="E58" s="114"/>
      <c r="F58" s="20" t="s">
        <v>129</v>
      </c>
      <c r="G58" s="55">
        <v>0</v>
      </c>
      <c r="H58" s="20">
        <v>10</v>
      </c>
      <c r="I58" s="174"/>
      <c r="J58" s="47">
        <f>IF(D58="ANO",H58,0)*I56</f>
        <v>0</v>
      </c>
      <c r="K58" s="129">
        <v>0</v>
      </c>
      <c r="L58" s="74">
        <f>H58*I56</f>
        <v>500</v>
      </c>
      <c r="M58" s="110"/>
    </row>
    <row r="59" spans="1:13" ht="30">
      <c r="A59" s="197"/>
      <c r="B59" s="200"/>
      <c r="C59" s="39" t="s">
        <v>38</v>
      </c>
      <c r="D59" s="122"/>
      <c r="E59" s="114"/>
      <c r="F59" s="20" t="s">
        <v>129</v>
      </c>
      <c r="G59" s="55">
        <v>0</v>
      </c>
      <c r="H59" s="20">
        <v>10</v>
      </c>
      <c r="I59" s="174"/>
      <c r="J59" s="47">
        <f>IF(D59="ANO",H59,0)*I56</f>
        <v>0</v>
      </c>
      <c r="K59" s="129">
        <v>0</v>
      </c>
      <c r="L59" s="74">
        <f>H59*I56</f>
        <v>500</v>
      </c>
      <c r="M59" s="110"/>
    </row>
    <row r="60" spans="1:13" ht="30">
      <c r="A60" s="197"/>
      <c r="B60" s="200"/>
      <c r="C60" s="39" t="s">
        <v>39</v>
      </c>
      <c r="D60" s="122"/>
      <c r="E60" s="114"/>
      <c r="F60" s="20" t="s">
        <v>129</v>
      </c>
      <c r="G60" s="55">
        <v>0</v>
      </c>
      <c r="H60" s="20">
        <v>10</v>
      </c>
      <c r="I60" s="174"/>
      <c r="J60" s="47">
        <f aca="true" t="shared" si="2" ref="J60">IF(D60="ANO",H60,0)*I56</f>
        <v>0</v>
      </c>
      <c r="K60" s="129">
        <v>0</v>
      </c>
      <c r="L60" s="74">
        <f aca="true" t="shared" si="3" ref="L60">H60*I56</f>
        <v>500</v>
      </c>
      <c r="M60" s="110"/>
    </row>
    <row r="61" spans="1:13" ht="30">
      <c r="A61" s="197"/>
      <c r="B61" s="200"/>
      <c r="C61" s="39" t="s">
        <v>40</v>
      </c>
      <c r="D61" s="122"/>
      <c r="E61" s="114"/>
      <c r="F61" s="20" t="s">
        <v>129</v>
      </c>
      <c r="G61" s="55">
        <v>0</v>
      </c>
      <c r="H61" s="20">
        <v>10</v>
      </c>
      <c r="I61" s="174"/>
      <c r="J61" s="47">
        <f>IF(D61="ANO",H61,0)*I56</f>
        <v>0</v>
      </c>
      <c r="K61" s="129">
        <v>0</v>
      </c>
      <c r="L61" s="74">
        <f>H61*I56</f>
        <v>500</v>
      </c>
      <c r="M61" s="110"/>
    </row>
    <row r="62" spans="1:13" ht="30">
      <c r="A62" s="197"/>
      <c r="B62" s="200" t="s">
        <v>18</v>
      </c>
      <c r="C62" s="39" t="s">
        <v>35</v>
      </c>
      <c r="D62" s="122"/>
      <c r="E62" s="114"/>
      <c r="F62" s="20" t="s">
        <v>129</v>
      </c>
      <c r="G62" s="55">
        <v>0</v>
      </c>
      <c r="H62" s="20">
        <v>10</v>
      </c>
      <c r="I62" s="174"/>
      <c r="J62" s="47">
        <f>IF(D62="ANO",H62,0)*I56</f>
        <v>0</v>
      </c>
      <c r="K62" s="129">
        <v>0</v>
      </c>
      <c r="L62" s="74">
        <f>H62*I56</f>
        <v>500</v>
      </c>
      <c r="M62" s="110"/>
    </row>
    <row r="63" spans="1:13" ht="30">
      <c r="A63" s="197"/>
      <c r="B63" s="200"/>
      <c r="C63" s="39" t="s">
        <v>36</v>
      </c>
      <c r="D63" s="122"/>
      <c r="E63" s="114"/>
      <c r="F63" s="20" t="s">
        <v>129</v>
      </c>
      <c r="G63" s="55">
        <v>0</v>
      </c>
      <c r="H63" s="20">
        <v>10</v>
      </c>
      <c r="I63" s="174"/>
      <c r="J63" s="47">
        <f>IF(D63="ANO",H63,0)*I56</f>
        <v>0</v>
      </c>
      <c r="K63" s="129">
        <v>0</v>
      </c>
      <c r="L63" s="74">
        <f>H63*I56</f>
        <v>500</v>
      </c>
      <c r="M63" s="110"/>
    </row>
    <row r="64" spans="1:13" ht="30">
      <c r="A64" s="197"/>
      <c r="B64" s="200"/>
      <c r="C64" s="39" t="s">
        <v>37</v>
      </c>
      <c r="D64" s="122"/>
      <c r="E64" s="114"/>
      <c r="F64" s="20" t="s">
        <v>129</v>
      </c>
      <c r="G64" s="55">
        <v>0</v>
      </c>
      <c r="H64" s="20">
        <v>10</v>
      </c>
      <c r="I64" s="174"/>
      <c r="J64" s="47">
        <f>IF(D64="ANO",H64,0)*I56</f>
        <v>0</v>
      </c>
      <c r="K64" s="129">
        <v>0</v>
      </c>
      <c r="L64" s="74">
        <f>H64*I56</f>
        <v>500</v>
      </c>
      <c r="M64" s="110"/>
    </row>
    <row r="65" spans="1:13" ht="30">
      <c r="A65" s="197"/>
      <c r="B65" s="200"/>
      <c r="C65" s="39" t="s">
        <v>38</v>
      </c>
      <c r="D65" s="122"/>
      <c r="E65" s="114"/>
      <c r="F65" s="20" t="s">
        <v>129</v>
      </c>
      <c r="G65" s="55">
        <v>0</v>
      </c>
      <c r="H65" s="20">
        <v>10</v>
      </c>
      <c r="I65" s="174"/>
      <c r="J65" s="47">
        <f>IF(D65="ANO",H65,0)*I56</f>
        <v>0</v>
      </c>
      <c r="K65" s="129">
        <v>0</v>
      </c>
      <c r="L65" s="74">
        <f>H65*I56</f>
        <v>500</v>
      </c>
      <c r="M65" s="110"/>
    </row>
    <row r="66" spans="1:13" ht="30">
      <c r="A66" s="197"/>
      <c r="B66" s="200"/>
      <c r="C66" s="39" t="s">
        <v>39</v>
      </c>
      <c r="D66" s="122"/>
      <c r="E66" s="114"/>
      <c r="F66" s="20" t="s">
        <v>129</v>
      </c>
      <c r="G66" s="55">
        <v>0</v>
      </c>
      <c r="H66" s="20">
        <v>10</v>
      </c>
      <c r="I66" s="174"/>
      <c r="J66" s="47">
        <f>IF(D66="ANO",H66,0)*I56</f>
        <v>0</v>
      </c>
      <c r="K66" s="129">
        <v>0</v>
      </c>
      <c r="L66" s="74">
        <f>H66*I56</f>
        <v>500</v>
      </c>
      <c r="M66" s="110"/>
    </row>
    <row r="67" spans="1:12" ht="30">
      <c r="A67" s="197"/>
      <c r="B67" s="200"/>
      <c r="C67" s="39" t="s">
        <v>40</v>
      </c>
      <c r="D67" s="122"/>
      <c r="E67" s="114"/>
      <c r="F67" s="20" t="s">
        <v>129</v>
      </c>
      <c r="G67" s="55">
        <v>0</v>
      </c>
      <c r="H67" s="20">
        <v>10</v>
      </c>
      <c r="I67" s="174"/>
      <c r="J67" s="47">
        <f>IF(D67="ANO",H67,0)*I56</f>
        <v>0</v>
      </c>
      <c r="K67" s="129">
        <v>0</v>
      </c>
      <c r="L67" s="74">
        <f>H67*I56</f>
        <v>500</v>
      </c>
    </row>
    <row r="68" spans="1:12" ht="30">
      <c r="A68" s="197"/>
      <c r="B68" s="200" t="s">
        <v>19</v>
      </c>
      <c r="C68" s="39" t="s">
        <v>35</v>
      </c>
      <c r="D68" s="122"/>
      <c r="E68" s="114"/>
      <c r="F68" s="20" t="s">
        <v>129</v>
      </c>
      <c r="G68" s="55">
        <v>0</v>
      </c>
      <c r="H68" s="20">
        <v>10</v>
      </c>
      <c r="I68" s="174">
        <v>25</v>
      </c>
      <c r="J68" s="47">
        <f>IF(D68="ANO",H68,0)*I68</f>
        <v>0</v>
      </c>
      <c r="K68" s="129">
        <v>0</v>
      </c>
      <c r="L68" s="74">
        <f>H68*I68</f>
        <v>250</v>
      </c>
    </row>
    <row r="69" spans="1:12" ht="30">
      <c r="A69" s="197"/>
      <c r="B69" s="200"/>
      <c r="C69" s="39" t="s">
        <v>36</v>
      </c>
      <c r="D69" s="122"/>
      <c r="E69" s="114"/>
      <c r="F69" s="20" t="s">
        <v>129</v>
      </c>
      <c r="G69" s="55">
        <v>0</v>
      </c>
      <c r="H69" s="20">
        <v>10</v>
      </c>
      <c r="I69" s="174"/>
      <c r="J69" s="47">
        <f>IF(D69="ANO",H69,0)*I68</f>
        <v>0</v>
      </c>
      <c r="K69" s="129">
        <v>0</v>
      </c>
      <c r="L69" s="74">
        <f>H69*I68</f>
        <v>250</v>
      </c>
    </row>
    <row r="70" spans="1:12" ht="30">
      <c r="A70" s="197"/>
      <c r="B70" s="200"/>
      <c r="C70" s="39" t="s">
        <v>37</v>
      </c>
      <c r="D70" s="122"/>
      <c r="E70" s="114"/>
      <c r="F70" s="20" t="s">
        <v>129</v>
      </c>
      <c r="G70" s="55">
        <v>0</v>
      </c>
      <c r="H70" s="20">
        <v>10</v>
      </c>
      <c r="I70" s="174"/>
      <c r="J70" s="47">
        <f>IF(D70="ANO",H70,0)*I68</f>
        <v>0</v>
      </c>
      <c r="K70" s="129">
        <v>0</v>
      </c>
      <c r="L70" s="74">
        <f>H70*I68</f>
        <v>250</v>
      </c>
    </row>
    <row r="71" spans="1:12" ht="30">
      <c r="A71" s="197"/>
      <c r="B71" s="200"/>
      <c r="C71" s="39" t="s">
        <v>38</v>
      </c>
      <c r="D71" s="122"/>
      <c r="E71" s="114"/>
      <c r="F71" s="20" t="s">
        <v>129</v>
      </c>
      <c r="G71" s="55">
        <v>0</v>
      </c>
      <c r="H71" s="20">
        <v>10</v>
      </c>
      <c r="I71" s="174"/>
      <c r="J71" s="47">
        <f>IF(D71="ANO",H71,0)*I68</f>
        <v>0</v>
      </c>
      <c r="K71" s="129">
        <v>0</v>
      </c>
      <c r="L71" s="74">
        <f>H71*I68</f>
        <v>250</v>
      </c>
    </row>
    <row r="72" spans="1:12" ht="30">
      <c r="A72" s="197"/>
      <c r="B72" s="200"/>
      <c r="C72" s="39" t="s">
        <v>39</v>
      </c>
      <c r="D72" s="122"/>
      <c r="E72" s="114"/>
      <c r="F72" s="20" t="s">
        <v>129</v>
      </c>
      <c r="G72" s="55">
        <v>0</v>
      </c>
      <c r="H72" s="20">
        <v>10</v>
      </c>
      <c r="I72" s="174"/>
      <c r="J72" s="47">
        <f>IF(D72="ANO",H72,0)*I68</f>
        <v>0</v>
      </c>
      <c r="K72" s="129">
        <v>0</v>
      </c>
      <c r="L72" s="74">
        <f>H72*I68</f>
        <v>250</v>
      </c>
    </row>
    <row r="73" spans="1:12" ht="30.75" thickBot="1">
      <c r="A73" s="198"/>
      <c r="B73" s="201"/>
      <c r="C73" s="42" t="s">
        <v>40</v>
      </c>
      <c r="D73" s="120"/>
      <c r="E73" s="112"/>
      <c r="F73" s="29" t="s">
        <v>129</v>
      </c>
      <c r="G73" s="57">
        <v>0</v>
      </c>
      <c r="H73" s="29">
        <v>10</v>
      </c>
      <c r="I73" s="176"/>
      <c r="J73" s="31">
        <f>IF(D73="ANO",H73,0)*I68</f>
        <v>0</v>
      </c>
      <c r="K73" s="32">
        <v>0</v>
      </c>
      <c r="L73" s="33">
        <f>H73*I68</f>
        <v>250</v>
      </c>
    </row>
    <row r="74" spans="1:12" ht="30">
      <c r="A74" s="202" t="s">
        <v>41</v>
      </c>
      <c r="B74" s="205" t="s">
        <v>15</v>
      </c>
      <c r="C74" s="58" t="s">
        <v>42</v>
      </c>
      <c r="D74" s="121"/>
      <c r="E74" s="113"/>
      <c r="F74" s="11" t="s">
        <v>129</v>
      </c>
      <c r="G74" s="59">
        <v>0</v>
      </c>
      <c r="H74" s="11">
        <v>10</v>
      </c>
      <c r="I74" s="207">
        <v>50</v>
      </c>
      <c r="J74" s="71">
        <f>IF(D74="ANO",H74,0)*I74</f>
        <v>0</v>
      </c>
      <c r="K74" s="46">
        <v>0</v>
      </c>
      <c r="L74" s="72">
        <f>H74*I74</f>
        <v>500</v>
      </c>
    </row>
    <row r="75" spans="1:12" ht="30">
      <c r="A75" s="203"/>
      <c r="B75" s="206"/>
      <c r="C75" s="60" t="s">
        <v>43</v>
      </c>
      <c r="D75" s="122"/>
      <c r="E75" s="114"/>
      <c r="F75" s="20" t="s">
        <v>129</v>
      </c>
      <c r="G75" s="55">
        <v>0</v>
      </c>
      <c r="H75" s="20">
        <v>10</v>
      </c>
      <c r="I75" s="208"/>
      <c r="J75" s="47">
        <f>IF(D75="ANO",H75,0)*I74</f>
        <v>0</v>
      </c>
      <c r="K75" s="129">
        <v>0</v>
      </c>
      <c r="L75" s="74">
        <f>H75*I74</f>
        <v>500</v>
      </c>
    </row>
    <row r="76" spans="1:12" ht="30">
      <c r="A76" s="203"/>
      <c r="B76" s="206"/>
      <c r="C76" s="60" t="s">
        <v>44</v>
      </c>
      <c r="D76" s="122"/>
      <c r="E76" s="114"/>
      <c r="F76" s="20" t="s">
        <v>129</v>
      </c>
      <c r="G76" s="55">
        <v>0</v>
      </c>
      <c r="H76" s="20">
        <v>10</v>
      </c>
      <c r="I76" s="208"/>
      <c r="J76" s="47">
        <f>IF(D76="ANO",H76,0)*I74</f>
        <v>0</v>
      </c>
      <c r="K76" s="129">
        <v>0</v>
      </c>
      <c r="L76" s="74">
        <f>H76*I74</f>
        <v>500</v>
      </c>
    </row>
    <row r="77" spans="1:12" ht="30">
      <c r="A77" s="203"/>
      <c r="B77" s="206"/>
      <c r="C77" s="61" t="s">
        <v>45</v>
      </c>
      <c r="D77" s="122"/>
      <c r="E77" s="114"/>
      <c r="F77" s="20" t="s">
        <v>129</v>
      </c>
      <c r="G77" s="55">
        <v>0</v>
      </c>
      <c r="H77" s="20">
        <v>10</v>
      </c>
      <c r="I77" s="208"/>
      <c r="J77" s="47">
        <f>IF(D77="ANO",H77,0)*I74</f>
        <v>0</v>
      </c>
      <c r="K77" s="129">
        <v>0</v>
      </c>
      <c r="L77" s="74">
        <f>H77*I74</f>
        <v>500</v>
      </c>
    </row>
    <row r="78" spans="1:12" ht="30">
      <c r="A78" s="203"/>
      <c r="B78" s="206"/>
      <c r="C78" s="61" t="s">
        <v>46</v>
      </c>
      <c r="D78" s="122"/>
      <c r="E78" s="114"/>
      <c r="F78" s="20" t="s">
        <v>129</v>
      </c>
      <c r="G78" s="55">
        <v>0</v>
      </c>
      <c r="H78" s="20">
        <v>10</v>
      </c>
      <c r="I78" s="208"/>
      <c r="J78" s="47">
        <f>IF(D78="ANO",H78,0)*I74</f>
        <v>0</v>
      </c>
      <c r="K78" s="129">
        <v>0</v>
      </c>
      <c r="L78" s="74">
        <f>H78*I74</f>
        <v>500</v>
      </c>
    </row>
    <row r="79" spans="1:12" ht="30">
      <c r="A79" s="203"/>
      <c r="B79" s="206"/>
      <c r="C79" s="61" t="s">
        <v>47</v>
      </c>
      <c r="D79" s="122"/>
      <c r="E79" s="114"/>
      <c r="F79" s="20" t="s">
        <v>129</v>
      </c>
      <c r="G79" s="55">
        <v>0</v>
      </c>
      <c r="H79" s="20">
        <v>10</v>
      </c>
      <c r="I79" s="208"/>
      <c r="J79" s="47">
        <f aca="true" t="shared" si="4" ref="J79">IF(D79="ANO",H79,0)*I74</f>
        <v>0</v>
      </c>
      <c r="K79" s="129">
        <v>0</v>
      </c>
      <c r="L79" s="74">
        <f aca="true" t="shared" si="5" ref="L79">H79*I74</f>
        <v>500</v>
      </c>
    </row>
    <row r="80" spans="1:12" ht="30">
      <c r="A80" s="203"/>
      <c r="B80" s="206" t="s">
        <v>17</v>
      </c>
      <c r="C80" s="60" t="s">
        <v>42</v>
      </c>
      <c r="D80" s="122"/>
      <c r="E80" s="114"/>
      <c r="F80" s="20" t="s">
        <v>129</v>
      </c>
      <c r="G80" s="55">
        <v>0</v>
      </c>
      <c r="H80" s="20">
        <v>10</v>
      </c>
      <c r="I80" s="208"/>
      <c r="J80" s="47">
        <f>IF(D80="ANO",H80,0)*I74</f>
        <v>0</v>
      </c>
      <c r="K80" s="129">
        <v>0</v>
      </c>
      <c r="L80" s="74">
        <f>H80*I74</f>
        <v>500</v>
      </c>
    </row>
    <row r="81" spans="1:12" ht="30">
      <c r="A81" s="203"/>
      <c r="B81" s="206"/>
      <c r="C81" s="60" t="s">
        <v>43</v>
      </c>
      <c r="D81" s="122"/>
      <c r="E81" s="114"/>
      <c r="F81" s="20" t="s">
        <v>129</v>
      </c>
      <c r="G81" s="55">
        <v>0</v>
      </c>
      <c r="H81" s="20">
        <v>10</v>
      </c>
      <c r="I81" s="208"/>
      <c r="J81" s="47">
        <f>IF(D81="ANO",H81,0)*I74</f>
        <v>0</v>
      </c>
      <c r="K81" s="129">
        <v>0</v>
      </c>
      <c r="L81" s="74">
        <f>H81*I74</f>
        <v>500</v>
      </c>
    </row>
    <row r="82" spans="1:12" ht="30">
      <c r="A82" s="203"/>
      <c r="B82" s="206"/>
      <c r="C82" s="60" t="s">
        <v>44</v>
      </c>
      <c r="D82" s="122"/>
      <c r="E82" s="114"/>
      <c r="F82" s="20" t="s">
        <v>129</v>
      </c>
      <c r="G82" s="55">
        <v>0</v>
      </c>
      <c r="H82" s="20">
        <v>10</v>
      </c>
      <c r="I82" s="208"/>
      <c r="J82" s="47">
        <f>IF(D82="ANO",H82,0)*I74</f>
        <v>0</v>
      </c>
      <c r="K82" s="129">
        <v>0</v>
      </c>
      <c r="L82" s="74">
        <f>H82*I74</f>
        <v>500</v>
      </c>
    </row>
    <row r="83" spans="1:12" ht="30">
      <c r="A83" s="203"/>
      <c r="B83" s="206"/>
      <c r="C83" s="61" t="s">
        <v>45</v>
      </c>
      <c r="D83" s="122"/>
      <c r="E83" s="114"/>
      <c r="F83" s="20" t="s">
        <v>129</v>
      </c>
      <c r="G83" s="55">
        <v>0</v>
      </c>
      <c r="H83" s="20">
        <v>10</v>
      </c>
      <c r="I83" s="208"/>
      <c r="J83" s="47">
        <f>IF(D83="ANO",H83,0)*I74</f>
        <v>0</v>
      </c>
      <c r="K83" s="129">
        <v>0</v>
      </c>
      <c r="L83" s="74">
        <f>H83*I74</f>
        <v>500</v>
      </c>
    </row>
    <row r="84" spans="1:12" ht="30">
      <c r="A84" s="203"/>
      <c r="B84" s="206"/>
      <c r="C84" s="61" t="s">
        <v>46</v>
      </c>
      <c r="D84" s="122"/>
      <c r="E84" s="114"/>
      <c r="F84" s="20" t="s">
        <v>129</v>
      </c>
      <c r="G84" s="55">
        <v>0</v>
      </c>
      <c r="H84" s="20">
        <v>10</v>
      </c>
      <c r="I84" s="208"/>
      <c r="J84" s="47">
        <f>IF(D84="ANO",H84,0)*I74</f>
        <v>0</v>
      </c>
      <c r="K84" s="129">
        <v>0</v>
      </c>
      <c r="L84" s="74">
        <f>H84*I74</f>
        <v>500</v>
      </c>
    </row>
    <row r="85" spans="1:12" ht="30">
      <c r="A85" s="203"/>
      <c r="B85" s="206"/>
      <c r="C85" s="61" t="s">
        <v>47</v>
      </c>
      <c r="D85" s="122"/>
      <c r="E85" s="114"/>
      <c r="F85" s="20" t="s">
        <v>129</v>
      </c>
      <c r="G85" s="55">
        <v>0</v>
      </c>
      <c r="H85" s="20">
        <v>10</v>
      </c>
      <c r="I85" s="208"/>
      <c r="J85" s="47">
        <f>IF(D85="ANO",H85,0)*I74</f>
        <v>0</v>
      </c>
      <c r="K85" s="129">
        <v>0</v>
      </c>
      <c r="L85" s="74">
        <f>H85*I74</f>
        <v>500</v>
      </c>
    </row>
    <row r="86" spans="1:12" ht="30">
      <c r="A86" s="203"/>
      <c r="B86" s="206" t="s">
        <v>18</v>
      </c>
      <c r="C86" s="60" t="s">
        <v>42</v>
      </c>
      <c r="D86" s="122"/>
      <c r="E86" s="114"/>
      <c r="F86" s="20" t="s">
        <v>129</v>
      </c>
      <c r="G86" s="55">
        <v>0</v>
      </c>
      <c r="H86" s="20">
        <v>10</v>
      </c>
      <c r="I86" s="208"/>
      <c r="J86" s="47">
        <f>IF(D86="ANO",H86,0)*I74</f>
        <v>0</v>
      </c>
      <c r="K86" s="129">
        <v>0</v>
      </c>
      <c r="L86" s="74">
        <f>H86*I74</f>
        <v>500</v>
      </c>
    </row>
    <row r="87" spans="1:12" ht="30">
      <c r="A87" s="203"/>
      <c r="B87" s="206"/>
      <c r="C87" s="60" t="s">
        <v>43</v>
      </c>
      <c r="D87" s="122"/>
      <c r="E87" s="114"/>
      <c r="F87" s="20" t="s">
        <v>129</v>
      </c>
      <c r="G87" s="55">
        <v>0</v>
      </c>
      <c r="H87" s="20">
        <v>10</v>
      </c>
      <c r="I87" s="208"/>
      <c r="J87" s="47">
        <f>IF(D87="ANO",H87,0)*I74</f>
        <v>0</v>
      </c>
      <c r="K87" s="129">
        <v>0</v>
      </c>
      <c r="L87" s="74">
        <f>H87*I74</f>
        <v>500</v>
      </c>
    </row>
    <row r="88" spans="1:12" ht="30">
      <c r="A88" s="203"/>
      <c r="B88" s="206"/>
      <c r="C88" s="60" t="s">
        <v>44</v>
      </c>
      <c r="D88" s="122"/>
      <c r="E88" s="114"/>
      <c r="F88" s="20" t="s">
        <v>129</v>
      </c>
      <c r="G88" s="55">
        <v>0</v>
      </c>
      <c r="H88" s="20">
        <v>10</v>
      </c>
      <c r="I88" s="208"/>
      <c r="J88" s="47">
        <f>IF(D88="ANO",H88,0)*I74</f>
        <v>0</v>
      </c>
      <c r="K88" s="129">
        <v>0</v>
      </c>
      <c r="L88" s="74">
        <f>H88*I74</f>
        <v>500</v>
      </c>
    </row>
    <row r="89" spans="1:12" ht="30">
      <c r="A89" s="203"/>
      <c r="B89" s="206"/>
      <c r="C89" s="61" t="s">
        <v>45</v>
      </c>
      <c r="D89" s="122"/>
      <c r="E89" s="114"/>
      <c r="F89" s="20" t="s">
        <v>129</v>
      </c>
      <c r="G89" s="55">
        <v>0</v>
      </c>
      <c r="H89" s="20">
        <v>10</v>
      </c>
      <c r="I89" s="208"/>
      <c r="J89" s="47">
        <f>IF(D89="ANO",H89,0)*I74</f>
        <v>0</v>
      </c>
      <c r="K89" s="129">
        <v>0</v>
      </c>
      <c r="L89" s="74">
        <f>H89*I74</f>
        <v>500</v>
      </c>
    </row>
    <row r="90" spans="1:12" ht="30">
      <c r="A90" s="203"/>
      <c r="B90" s="206"/>
      <c r="C90" s="61" t="s">
        <v>46</v>
      </c>
      <c r="D90" s="122"/>
      <c r="E90" s="114"/>
      <c r="F90" s="20" t="s">
        <v>129</v>
      </c>
      <c r="G90" s="55">
        <v>0</v>
      </c>
      <c r="H90" s="20">
        <v>10</v>
      </c>
      <c r="I90" s="208"/>
      <c r="J90" s="47">
        <f>IF(D90="ANO",H90,0)*I74</f>
        <v>0</v>
      </c>
      <c r="K90" s="129">
        <v>0</v>
      </c>
      <c r="L90" s="74">
        <f>H90*I74</f>
        <v>500</v>
      </c>
    </row>
    <row r="91" spans="1:12" ht="30">
      <c r="A91" s="203"/>
      <c r="B91" s="206"/>
      <c r="C91" s="61" t="s">
        <v>47</v>
      </c>
      <c r="D91" s="122"/>
      <c r="E91" s="114"/>
      <c r="F91" s="20" t="s">
        <v>129</v>
      </c>
      <c r="G91" s="55">
        <v>0</v>
      </c>
      <c r="H91" s="20">
        <v>10</v>
      </c>
      <c r="I91" s="208"/>
      <c r="J91" s="47">
        <f>IF(D91="ANO",H91,0)*I74</f>
        <v>0</v>
      </c>
      <c r="K91" s="129">
        <v>0</v>
      </c>
      <c r="L91" s="74">
        <f>H91*I74</f>
        <v>500</v>
      </c>
    </row>
    <row r="92" spans="1:12" ht="30">
      <c r="A92" s="203"/>
      <c r="B92" s="206" t="s">
        <v>19</v>
      </c>
      <c r="C92" s="60" t="s">
        <v>42</v>
      </c>
      <c r="D92" s="122"/>
      <c r="E92" s="114"/>
      <c r="F92" s="20" t="s">
        <v>129</v>
      </c>
      <c r="G92" s="55">
        <v>0</v>
      </c>
      <c r="H92" s="20">
        <v>10</v>
      </c>
      <c r="I92" s="208"/>
      <c r="J92" s="47">
        <f>IF(D92="ANO",H92,0)*I74</f>
        <v>0</v>
      </c>
      <c r="K92" s="129">
        <v>0</v>
      </c>
      <c r="L92" s="74">
        <f>H92*I74</f>
        <v>500</v>
      </c>
    </row>
    <row r="93" spans="1:12" ht="30">
      <c r="A93" s="203"/>
      <c r="B93" s="206"/>
      <c r="C93" s="60" t="s">
        <v>43</v>
      </c>
      <c r="D93" s="122"/>
      <c r="E93" s="114"/>
      <c r="F93" s="20" t="s">
        <v>129</v>
      </c>
      <c r="G93" s="55">
        <v>0</v>
      </c>
      <c r="H93" s="20">
        <v>10</v>
      </c>
      <c r="I93" s="208"/>
      <c r="J93" s="47">
        <f>IF(D93="ANO",H93,0)*I74</f>
        <v>0</v>
      </c>
      <c r="K93" s="129">
        <v>0</v>
      </c>
      <c r="L93" s="74">
        <f>H93*I74</f>
        <v>500</v>
      </c>
    </row>
    <row r="94" spans="1:12" ht="30">
      <c r="A94" s="203"/>
      <c r="B94" s="206"/>
      <c r="C94" s="60" t="s">
        <v>44</v>
      </c>
      <c r="D94" s="122"/>
      <c r="E94" s="114"/>
      <c r="F94" s="20" t="s">
        <v>129</v>
      </c>
      <c r="G94" s="55">
        <v>0</v>
      </c>
      <c r="H94" s="20">
        <v>10</v>
      </c>
      <c r="I94" s="208"/>
      <c r="J94" s="47">
        <f>IF(D94="ANO",H94,0)*I74</f>
        <v>0</v>
      </c>
      <c r="K94" s="129">
        <v>0</v>
      </c>
      <c r="L94" s="74">
        <f>H94*I74</f>
        <v>500</v>
      </c>
    </row>
    <row r="95" spans="1:12" ht="30">
      <c r="A95" s="203"/>
      <c r="B95" s="206"/>
      <c r="C95" s="61" t="s">
        <v>45</v>
      </c>
      <c r="D95" s="122"/>
      <c r="E95" s="114"/>
      <c r="F95" s="20" t="s">
        <v>129</v>
      </c>
      <c r="G95" s="55">
        <v>0</v>
      </c>
      <c r="H95" s="20">
        <v>10</v>
      </c>
      <c r="I95" s="208"/>
      <c r="J95" s="47">
        <f>IF(D95="ANO",H95,0)*I74</f>
        <v>0</v>
      </c>
      <c r="K95" s="129">
        <v>0</v>
      </c>
      <c r="L95" s="74">
        <f>H95*I74</f>
        <v>500</v>
      </c>
    </row>
    <row r="96" spans="1:12" ht="30">
      <c r="A96" s="203"/>
      <c r="B96" s="206"/>
      <c r="C96" s="61" t="s">
        <v>46</v>
      </c>
      <c r="D96" s="122"/>
      <c r="E96" s="114"/>
      <c r="F96" s="20" t="s">
        <v>129</v>
      </c>
      <c r="G96" s="55">
        <v>0</v>
      </c>
      <c r="H96" s="20">
        <v>10</v>
      </c>
      <c r="I96" s="208"/>
      <c r="J96" s="47">
        <f>IF(D96="ANO",H96,0)*I74</f>
        <v>0</v>
      </c>
      <c r="K96" s="129">
        <v>0</v>
      </c>
      <c r="L96" s="74">
        <f>H96*I74</f>
        <v>500</v>
      </c>
    </row>
    <row r="97" spans="1:12" ht="30.75" thickBot="1">
      <c r="A97" s="204"/>
      <c r="B97" s="210"/>
      <c r="C97" s="62" t="s">
        <v>47</v>
      </c>
      <c r="D97" s="120"/>
      <c r="E97" s="112"/>
      <c r="F97" s="29" t="s">
        <v>129</v>
      </c>
      <c r="G97" s="57">
        <v>0</v>
      </c>
      <c r="H97" s="29">
        <v>10</v>
      </c>
      <c r="I97" s="209"/>
      <c r="J97" s="31">
        <f>IF(D97="ANO",H97,0)*I74</f>
        <v>0</v>
      </c>
      <c r="K97" s="32">
        <v>0</v>
      </c>
      <c r="L97" s="33">
        <f>H97*I74</f>
        <v>500</v>
      </c>
    </row>
    <row r="98" spans="1:12" ht="30">
      <c r="A98" s="211" t="s">
        <v>48</v>
      </c>
      <c r="B98" s="214" t="s">
        <v>17</v>
      </c>
      <c r="C98" s="63" t="s">
        <v>49</v>
      </c>
      <c r="D98" s="121"/>
      <c r="E98" s="113"/>
      <c r="F98" s="11" t="s">
        <v>129</v>
      </c>
      <c r="G98" s="59">
        <v>0</v>
      </c>
      <c r="H98" s="11">
        <v>10</v>
      </c>
      <c r="I98" s="207">
        <v>100</v>
      </c>
      <c r="J98" s="71">
        <f>IF(D98="ANO",H98,0)*I98</f>
        <v>0</v>
      </c>
      <c r="K98" s="46">
        <v>0</v>
      </c>
      <c r="L98" s="72">
        <f>H98*I98</f>
        <v>1000</v>
      </c>
    </row>
    <row r="99" spans="1:12" ht="30">
      <c r="A99" s="212"/>
      <c r="B99" s="215"/>
      <c r="C99" s="64" t="s">
        <v>50</v>
      </c>
      <c r="D99" s="122"/>
      <c r="E99" s="114"/>
      <c r="F99" s="20" t="s">
        <v>129</v>
      </c>
      <c r="G99" s="55">
        <v>0</v>
      </c>
      <c r="H99" s="20">
        <v>10</v>
      </c>
      <c r="I99" s="208"/>
      <c r="J99" s="47">
        <f>IF(D99="ANO",H99,0)*I98</f>
        <v>0</v>
      </c>
      <c r="K99" s="129">
        <v>0</v>
      </c>
      <c r="L99" s="74">
        <f>H99*I98</f>
        <v>1000</v>
      </c>
    </row>
    <row r="100" spans="1:12" ht="30">
      <c r="A100" s="212"/>
      <c r="B100" s="215"/>
      <c r="C100" s="64" t="s">
        <v>51</v>
      </c>
      <c r="D100" s="122"/>
      <c r="E100" s="114"/>
      <c r="F100" s="20" t="s">
        <v>129</v>
      </c>
      <c r="G100" s="55">
        <v>0</v>
      </c>
      <c r="H100" s="20">
        <v>10</v>
      </c>
      <c r="I100" s="208"/>
      <c r="J100" s="47">
        <f>IF(D100="ANO",H100,0)*I98</f>
        <v>0</v>
      </c>
      <c r="K100" s="129">
        <v>0</v>
      </c>
      <c r="L100" s="74">
        <f>H100*I98</f>
        <v>1000</v>
      </c>
    </row>
    <row r="101" spans="1:12" ht="30">
      <c r="A101" s="212"/>
      <c r="B101" s="215"/>
      <c r="C101" s="64" t="s">
        <v>52</v>
      </c>
      <c r="D101" s="122"/>
      <c r="E101" s="114"/>
      <c r="F101" s="20" t="s">
        <v>129</v>
      </c>
      <c r="G101" s="55">
        <v>0</v>
      </c>
      <c r="H101" s="20">
        <v>10</v>
      </c>
      <c r="I101" s="208"/>
      <c r="J101" s="47">
        <f>IF(D101="ANO",H101,0)*I98</f>
        <v>0</v>
      </c>
      <c r="K101" s="129">
        <v>0</v>
      </c>
      <c r="L101" s="74">
        <f>H101*I98</f>
        <v>1000</v>
      </c>
    </row>
    <row r="102" spans="1:12" ht="30">
      <c r="A102" s="212"/>
      <c r="B102" s="215"/>
      <c r="C102" s="64" t="s">
        <v>53</v>
      </c>
      <c r="D102" s="122"/>
      <c r="E102" s="114"/>
      <c r="F102" s="20" t="s">
        <v>129</v>
      </c>
      <c r="G102" s="55">
        <v>0</v>
      </c>
      <c r="H102" s="20">
        <v>10</v>
      </c>
      <c r="I102" s="208"/>
      <c r="J102" s="47">
        <f>IF(D102="ANO",H102,0)*I98</f>
        <v>0</v>
      </c>
      <c r="K102" s="129">
        <v>0</v>
      </c>
      <c r="L102" s="74">
        <f>H102*I98</f>
        <v>1000</v>
      </c>
    </row>
    <row r="103" spans="1:12" ht="30">
      <c r="A103" s="212"/>
      <c r="B103" s="215"/>
      <c r="C103" s="64" t="s">
        <v>54</v>
      </c>
      <c r="D103" s="122"/>
      <c r="E103" s="114"/>
      <c r="F103" s="20" t="s">
        <v>129</v>
      </c>
      <c r="G103" s="55">
        <v>0</v>
      </c>
      <c r="H103" s="20">
        <v>10</v>
      </c>
      <c r="I103" s="208"/>
      <c r="J103" s="47">
        <f>IF(D103="ANO",H103,0)*I98</f>
        <v>0</v>
      </c>
      <c r="K103" s="129">
        <v>0</v>
      </c>
      <c r="L103" s="74">
        <f>H103*I98</f>
        <v>1000</v>
      </c>
    </row>
    <row r="104" spans="1:12" ht="30">
      <c r="A104" s="212"/>
      <c r="B104" s="215"/>
      <c r="C104" s="64" t="s">
        <v>55</v>
      </c>
      <c r="D104" s="122"/>
      <c r="E104" s="114"/>
      <c r="F104" s="20" t="s">
        <v>129</v>
      </c>
      <c r="G104" s="55">
        <v>0</v>
      </c>
      <c r="H104" s="20">
        <v>10</v>
      </c>
      <c r="I104" s="208"/>
      <c r="J104" s="47">
        <f>IF(D104="ANO",H104,0)*I98</f>
        <v>0</v>
      </c>
      <c r="K104" s="129">
        <v>0</v>
      </c>
      <c r="L104" s="74">
        <f>H104*I98</f>
        <v>1000</v>
      </c>
    </row>
    <row r="105" spans="1:12" ht="30">
      <c r="A105" s="212"/>
      <c r="B105" s="215"/>
      <c r="C105" s="64" t="s">
        <v>56</v>
      </c>
      <c r="D105" s="122"/>
      <c r="E105" s="114"/>
      <c r="F105" s="20" t="s">
        <v>129</v>
      </c>
      <c r="G105" s="55">
        <v>0</v>
      </c>
      <c r="H105" s="20">
        <v>10</v>
      </c>
      <c r="I105" s="208"/>
      <c r="J105" s="47">
        <f>IF(D105="ANO",H105,0)*I98</f>
        <v>0</v>
      </c>
      <c r="K105" s="129">
        <v>0</v>
      </c>
      <c r="L105" s="74">
        <f>H105*I98</f>
        <v>1000</v>
      </c>
    </row>
    <row r="106" spans="1:12" ht="30">
      <c r="A106" s="212"/>
      <c r="B106" s="215" t="s">
        <v>18</v>
      </c>
      <c r="C106" s="64" t="s">
        <v>49</v>
      </c>
      <c r="D106" s="122"/>
      <c r="E106" s="114"/>
      <c r="F106" s="20" t="s">
        <v>129</v>
      </c>
      <c r="G106" s="55">
        <v>0</v>
      </c>
      <c r="H106" s="20">
        <v>10</v>
      </c>
      <c r="I106" s="208"/>
      <c r="J106" s="47">
        <f>IF(D106="ANO",H106,0)*I98</f>
        <v>0</v>
      </c>
      <c r="K106" s="129">
        <v>0</v>
      </c>
      <c r="L106" s="74">
        <f>H106*I98</f>
        <v>1000</v>
      </c>
    </row>
    <row r="107" spans="1:12" ht="30">
      <c r="A107" s="212"/>
      <c r="B107" s="215"/>
      <c r="C107" s="64" t="s">
        <v>50</v>
      </c>
      <c r="D107" s="122"/>
      <c r="E107" s="114"/>
      <c r="F107" s="20" t="s">
        <v>129</v>
      </c>
      <c r="G107" s="55">
        <v>0</v>
      </c>
      <c r="H107" s="20">
        <v>10</v>
      </c>
      <c r="I107" s="208"/>
      <c r="J107" s="47">
        <f>IF(D107="ANO",H107,0)*I98</f>
        <v>0</v>
      </c>
      <c r="K107" s="129">
        <v>0</v>
      </c>
      <c r="L107" s="74">
        <f>H107*I98</f>
        <v>1000</v>
      </c>
    </row>
    <row r="108" spans="1:12" ht="30">
      <c r="A108" s="212"/>
      <c r="B108" s="215"/>
      <c r="C108" s="64" t="s">
        <v>51</v>
      </c>
      <c r="D108" s="122"/>
      <c r="E108" s="114"/>
      <c r="F108" s="20" t="s">
        <v>129</v>
      </c>
      <c r="G108" s="55">
        <v>0</v>
      </c>
      <c r="H108" s="20">
        <v>10</v>
      </c>
      <c r="I108" s="208"/>
      <c r="J108" s="47">
        <f>IF(D108="ANO",H108,0)*I98</f>
        <v>0</v>
      </c>
      <c r="K108" s="129">
        <v>0</v>
      </c>
      <c r="L108" s="74">
        <f>H108*I98</f>
        <v>1000</v>
      </c>
    </row>
    <row r="109" spans="1:12" ht="30">
      <c r="A109" s="212"/>
      <c r="B109" s="215"/>
      <c r="C109" s="64" t="s">
        <v>52</v>
      </c>
      <c r="D109" s="122"/>
      <c r="E109" s="114"/>
      <c r="F109" s="20" t="s">
        <v>129</v>
      </c>
      <c r="G109" s="55">
        <v>0</v>
      </c>
      <c r="H109" s="20">
        <v>10</v>
      </c>
      <c r="I109" s="208"/>
      <c r="J109" s="47">
        <f>IF(D109="ANO",H109,0)*I98</f>
        <v>0</v>
      </c>
      <c r="K109" s="129">
        <v>0</v>
      </c>
      <c r="L109" s="74">
        <f>H109*I98</f>
        <v>1000</v>
      </c>
    </row>
    <row r="110" spans="1:12" ht="30">
      <c r="A110" s="212"/>
      <c r="B110" s="215"/>
      <c r="C110" s="64" t="s">
        <v>53</v>
      </c>
      <c r="D110" s="122"/>
      <c r="E110" s="114"/>
      <c r="F110" s="20" t="s">
        <v>129</v>
      </c>
      <c r="G110" s="55">
        <v>0</v>
      </c>
      <c r="H110" s="20">
        <v>10</v>
      </c>
      <c r="I110" s="208"/>
      <c r="J110" s="47">
        <f>IF(D110="ANO",H110,0)*I98</f>
        <v>0</v>
      </c>
      <c r="K110" s="129">
        <v>0</v>
      </c>
      <c r="L110" s="74">
        <f>H110*I98</f>
        <v>1000</v>
      </c>
    </row>
    <row r="111" spans="1:12" ht="30">
      <c r="A111" s="212"/>
      <c r="B111" s="215"/>
      <c r="C111" s="64" t="s">
        <v>54</v>
      </c>
      <c r="D111" s="122"/>
      <c r="E111" s="114"/>
      <c r="F111" s="20" t="s">
        <v>129</v>
      </c>
      <c r="G111" s="55">
        <v>0</v>
      </c>
      <c r="H111" s="20">
        <v>10</v>
      </c>
      <c r="I111" s="208"/>
      <c r="J111" s="47">
        <f>IF(D111="ANO",H111,0)*I98</f>
        <v>0</v>
      </c>
      <c r="K111" s="129">
        <v>0</v>
      </c>
      <c r="L111" s="74">
        <f>H111*I98</f>
        <v>1000</v>
      </c>
    </row>
    <row r="112" spans="1:12" ht="30">
      <c r="A112" s="212"/>
      <c r="B112" s="215"/>
      <c r="C112" s="64" t="s">
        <v>55</v>
      </c>
      <c r="D112" s="122"/>
      <c r="E112" s="114"/>
      <c r="F112" s="20" t="s">
        <v>129</v>
      </c>
      <c r="G112" s="55">
        <v>0</v>
      </c>
      <c r="H112" s="20">
        <v>10</v>
      </c>
      <c r="I112" s="208"/>
      <c r="J112" s="47">
        <f>IF(D112="ANO",H112,0)*I98</f>
        <v>0</v>
      </c>
      <c r="K112" s="129">
        <v>0</v>
      </c>
      <c r="L112" s="74">
        <f>H112*I98</f>
        <v>1000</v>
      </c>
    </row>
    <row r="113" spans="1:12" ht="30">
      <c r="A113" s="212"/>
      <c r="B113" s="215"/>
      <c r="C113" s="64" t="s">
        <v>56</v>
      </c>
      <c r="D113" s="122"/>
      <c r="E113" s="114"/>
      <c r="F113" s="20" t="s">
        <v>129</v>
      </c>
      <c r="G113" s="55">
        <v>0</v>
      </c>
      <c r="H113" s="20">
        <v>10</v>
      </c>
      <c r="I113" s="208"/>
      <c r="J113" s="47">
        <f>IF(D113="ANO",H113,0)*I98</f>
        <v>0</v>
      </c>
      <c r="K113" s="129">
        <v>0</v>
      </c>
      <c r="L113" s="74">
        <f>H113*I98</f>
        <v>1000</v>
      </c>
    </row>
    <row r="114" spans="1:12" ht="30">
      <c r="A114" s="212"/>
      <c r="B114" s="215" t="s">
        <v>19</v>
      </c>
      <c r="C114" s="64" t="s">
        <v>49</v>
      </c>
      <c r="D114" s="122"/>
      <c r="E114" s="114"/>
      <c r="F114" s="20" t="s">
        <v>129</v>
      </c>
      <c r="G114" s="55">
        <v>0</v>
      </c>
      <c r="H114" s="20">
        <v>10</v>
      </c>
      <c r="I114" s="208"/>
      <c r="J114" s="47">
        <f>IF(D114="ANO",H114,0)*I98</f>
        <v>0</v>
      </c>
      <c r="K114" s="129">
        <v>0</v>
      </c>
      <c r="L114" s="74">
        <f>H114*I98</f>
        <v>1000</v>
      </c>
    </row>
    <row r="115" spans="1:12" ht="30">
      <c r="A115" s="212"/>
      <c r="B115" s="215"/>
      <c r="C115" s="64" t="s">
        <v>50</v>
      </c>
      <c r="D115" s="122"/>
      <c r="E115" s="114"/>
      <c r="F115" s="20" t="s">
        <v>129</v>
      </c>
      <c r="G115" s="55">
        <v>0</v>
      </c>
      <c r="H115" s="20">
        <v>10</v>
      </c>
      <c r="I115" s="208"/>
      <c r="J115" s="47">
        <f>IF(D115="ANO",H115,0)*I98</f>
        <v>0</v>
      </c>
      <c r="K115" s="129">
        <v>0</v>
      </c>
      <c r="L115" s="74">
        <f>H115*I98</f>
        <v>1000</v>
      </c>
    </row>
    <row r="116" spans="1:12" ht="30">
      <c r="A116" s="212"/>
      <c r="B116" s="215"/>
      <c r="C116" s="64" t="s">
        <v>51</v>
      </c>
      <c r="D116" s="122"/>
      <c r="E116" s="114"/>
      <c r="F116" s="20" t="s">
        <v>129</v>
      </c>
      <c r="G116" s="55">
        <v>0</v>
      </c>
      <c r="H116" s="20">
        <v>10</v>
      </c>
      <c r="I116" s="208"/>
      <c r="J116" s="47">
        <f>IF(D116="ANO",H116,0)*I98</f>
        <v>0</v>
      </c>
      <c r="K116" s="129">
        <v>0</v>
      </c>
      <c r="L116" s="74">
        <f>H116*I98</f>
        <v>1000</v>
      </c>
    </row>
    <row r="117" spans="1:12" ht="30">
      <c r="A117" s="212"/>
      <c r="B117" s="215"/>
      <c r="C117" s="64" t="s">
        <v>52</v>
      </c>
      <c r="D117" s="122"/>
      <c r="E117" s="114"/>
      <c r="F117" s="20" t="s">
        <v>129</v>
      </c>
      <c r="G117" s="55">
        <v>0</v>
      </c>
      <c r="H117" s="20">
        <v>10</v>
      </c>
      <c r="I117" s="208"/>
      <c r="J117" s="47">
        <f>IF(D117="ANO",H117,0)*I98</f>
        <v>0</v>
      </c>
      <c r="K117" s="129">
        <v>0</v>
      </c>
      <c r="L117" s="74">
        <f>H117*I98</f>
        <v>1000</v>
      </c>
    </row>
    <row r="118" spans="1:12" ht="30">
      <c r="A118" s="212"/>
      <c r="B118" s="215"/>
      <c r="C118" s="64" t="s">
        <v>53</v>
      </c>
      <c r="D118" s="122"/>
      <c r="E118" s="114"/>
      <c r="F118" s="20" t="s">
        <v>129</v>
      </c>
      <c r="G118" s="55">
        <v>0</v>
      </c>
      <c r="H118" s="20">
        <v>10</v>
      </c>
      <c r="I118" s="208"/>
      <c r="J118" s="47">
        <f>IF(D118="ANO",H118,0)*I98</f>
        <v>0</v>
      </c>
      <c r="K118" s="129">
        <v>0</v>
      </c>
      <c r="L118" s="74">
        <f>H118*I98</f>
        <v>1000</v>
      </c>
    </row>
    <row r="119" spans="1:12" ht="30">
      <c r="A119" s="212"/>
      <c r="B119" s="215"/>
      <c r="C119" s="64" t="s">
        <v>54</v>
      </c>
      <c r="D119" s="122"/>
      <c r="E119" s="114"/>
      <c r="F119" s="20" t="s">
        <v>129</v>
      </c>
      <c r="G119" s="55">
        <v>0</v>
      </c>
      <c r="H119" s="20">
        <v>10</v>
      </c>
      <c r="I119" s="208"/>
      <c r="J119" s="47">
        <f>IF(D119="ANO",H119,0)*I98</f>
        <v>0</v>
      </c>
      <c r="K119" s="129">
        <v>0</v>
      </c>
      <c r="L119" s="74">
        <f>H119*I98</f>
        <v>1000</v>
      </c>
    </row>
    <row r="120" spans="1:12" ht="30">
      <c r="A120" s="212"/>
      <c r="B120" s="215"/>
      <c r="C120" s="64" t="s">
        <v>55</v>
      </c>
      <c r="D120" s="122"/>
      <c r="E120" s="114"/>
      <c r="F120" s="20" t="s">
        <v>129</v>
      </c>
      <c r="G120" s="55">
        <v>0</v>
      </c>
      <c r="H120" s="20">
        <v>10</v>
      </c>
      <c r="I120" s="208"/>
      <c r="J120" s="47">
        <f>IF(D120="ANO",H120,0)*I98</f>
        <v>0</v>
      </c>
      <c r="K120" s="129">
        <v>0</v>
      </c>
      <c r="L120" s="74">
        <f>H120*I98</f>
        <v>1000</v>
      </c>
    </row>
    <row r="121" spans="1:12" ht="30.75" thickBot="1">
      <c r="A121" s="213"/>
      <c r="B121" s="216"/>
      <c r="C121" s="65" t="s">
        <v>56</v>
      </c>
      <c r="D121" s="120"/>
      <c r="E121" s="112"/>
      <c r="F121" s="29" t="s">
        <v>129</v>
      </c>
      <c r="G121" s="57">
        <v>0</v>
      </c>
      <c r="H121" s="29">
        <v>10</v>
      </c>
      <c r="I121" s="209"/>
      <c r="J121" s="31">
        <f aca="true" t="shared" si="6" ref="J121">IF(D121="ANO",H121,0)*I98</f>
        <v>0</v>
      </c>
      <c r="K121" s="32">
        <v>0</v>
      </c>
      <c r="L121" s="33">
        <f aca="true" t="shared" si="7" ref="L121">H121*I98</f>
        <v>1000</v>
      </c>
    </row>
    <row r="122" spans="1:12" ht="30">
      <c r="A122" s="217" t="s">
        <v>57</v>
      </c>
      <c r="B122" s="66" t="s">
        <v>17</v>
      </c>
      <c r="C122" s="67" t="s">
        <v>58</v>
      </c>
      <c r="D122" s="121"/>
      <c r="E122" s="113"/>
      <c r="F122" s="11" t="s">
        <v>129</v>
      </c>
      <c r="G122" s="59">
        <v>0</v>
      </c>
      <c r="H122" s="11">
        <v>10</v>
      </c>
      <c r="I122" s="207">
        <v>50</v>
      </c>
      <c r="J122" s="71">
        <f>IF(D122="ANO",H122,0)*I122</f>
        <v>0</v>
      </c>
      <c r="K122" s="46">
        <v>0</v>
      </c>
      <c r="L122" s="72">
        <f>H122*I122</f>
        <v>500</v>
      </c>
    </row>
    <row r="123" spans="1:12" ht="30">
      <c r="A123" s="218"/>
      <c r="B123" s="68" t="s">
        <v>18</v>
      </c>
      <c r="C123" s="69" t="s">
        <v>58</v>
      </c>
      <c r="D123" s="122"/>
      <c r="E123" s="114"/>
      <c r="F123" s="20" t="s">
        <v>129</v>
      </c>
      <c r="G123" s="55">
        <v>0</v>
      </c>
      <c r="H123" s="20">
        <v>10</v>
      </c>
      <c r="I123" s="208"/>
      <c r="J123" s="47">
        <f>IF(D123="ANO",H123,0)*I122</f>
        <v>0</v>
      </c>
      <c r="K123" s="129">
        <v>0</v>
      </c>
      <c r="L123" s="74">
        <f>H123*I122</f>
        <v>500</v>
      </c>
    </row>
    <row r="124" spans="1:12" ht="30.75" thickBot="1">
      <c r="A124" s="219"/>
      <c r="B124" s="136" t="s">
        <v>19</v>
      </c>
      <c r="C124" s="137" t="s">
        <v>58</v>
      </c>
      <c r="D124" s="120"/>
      <c r="E124" s="112"/>
      <c r="F124" s="29" t="s">
        <v>129</v>
      </c>
      <c r="G124" s="57">
        <v>0</v>
      </c>
      <c r="H124" s="29">
        <v>10</v>
      </c>
      <c r="I124" s="209"/>
      <c r="J124" s="31">
        <f>IF(D124="ANO",H124,0)*I122</f>
        <v>0</v>
      </c>
      <c r="K124" s="32">
        <v>0</v>
      </c>
      <c r="L124" s="33">
        <f>H124*I122</f>
        <v>500</v>
      </c>
    </row>
    <row r="125" spans="1:12" ht="30">
      <c r="A125" s="220" t="s">
        <v>59</v>
      </c>
      <c r="B125" s="223" t="s">
        <v>17</v>
      </c>
      <c r="C125" s="70" t="s">
        <v>60</v>
      </c>
      <c r="D125" s="121"/>
      <c r="E125" s="113"/>
      <c r="F125" s="11" t="s">
        <v>129</v>
      </c>
      <c r="G125" s="59">
        <v>0</v>
      </c>
      <c r="H125" s="11">
        <v>10</v>
      </c>
      <c r="I125" s="207">
        <v>50</v>
      </c>
      <c r="J125" s="71">
        <f>IF(D125="ANO",H125,0)*I125</f>
        <v>0</v>
      </c>
      <c r="K125" s="46">
        <v>0</v>
      </c>
      <c r="L125" s="72">
        <f>H125*I125</f>
        <v>500</v>
      </c>
    </row>
    <row r="126" spans="1:12" ht="30">
      <c r="A126" s="221"/>
      <c r="B126" s="224"/>
      <c r="C126" s="73" t="s">
        <v>61</v>
      </c>
      <c r="D126" s="122"/>
      <c r="E126" s="114"/>
      <c r="F126" s="20" t="s">
        <v>129</v>
      </c>
      <c r="G126" s="55">
        <v>0</v>
      </c>
      <c r="H126" s="20">
        <v>10</v>
      </c>
      <c r="I126" s="208"/>
      <c r="J126" s="47">
        <f>IF(D126="ANO",H126,0)*I125</f>
        <v>0</v>
      </c>
      <c r="K126" s="129">
        <v>0</v>
      </c>
      <c r="L126" s="74">
        <f>H126*I125</f>
        <v>500</v>
      </c>
    </row>
    <row r="127" spans="1:12" ht="30">
      <c r="A127" s="221"/>
      <c r="B127" s="224"/>
      <c r="C127" s="73" t="s">
        <v>62</v>
      </c>
      <c r="D127" s="122"/>
      <c r="E127" s="114"/>
      <c r="F127" s="20" t="s">
        <v>129</v>
      </c>
      <c r="G127" s="55">
        <v>0</v>
      </c>
      <c r="H127" s="20">
        <v>10</v>
      </c>
      <c r="I127" s="208"/>
      <c r="J127" s="47">
        <f>IF(D127="ANO",H127,0)*I125</f>
        <v>0</v>
      </c>
      <c r="K127" s="129">
        <v>0</v>
      </c>
      <c r="L127" s="74">
        <f aca="true" t="shared" si="8" ref="L127">H127*I125</f>
        <v>500</v>
      </c>
    </row>
    <row r="128" spans="1:12" ht="30">
      <c r="A128" s="221"/>
      <c r="B128" s="224"/>
      <c r="C128" s="73" t="s">
        <v>63</v>
      </c>
      <c r="D128" s="122"/>
      <c r="E128" s="114"/>
      <c r="F128" s="20" t="s">
        <v>129</v>
      </c>
      <c r="G128" s="55">
        <v>0</v>
      </c>
      <c r="H128" s="20">
        <v>10</v>
      </c>
      <c r="I128" s="208"/>
      <c r="J128" s="47">
        <f>IF(D128="ANO",H128,0)*I125</f>
        <v>0</v>
      </c>
      <c r="K128" s="129">
        <v>0</v>
      </c>
      <c r="L128" s="74">
        <f>H128*I125</f>
        <v>500</v>
      </c>
    </row>
    <row r="129" spans="1:12" ht="30">
      <c r="A129" s="221"/>
      <c r="B129" s="224"/>
      <c r="C129" s="73" t="s">
        <v>64</v>
      </c>
      <c r="D129" s="122"/>
      <c r="E129" s="114"/>
      <c r="F129" s="20" t="s">
        <v>129</v>
      </c>
      <c r="G129" s="55">
        <v>0</v>
      </c>
      <c r="H129" s="20">
        <v>10</v>
      </c>
      <c r="I129" s="208"/>
      <c r="J129" s="47">
        <f>IF(D129="ANO",H129,0)*I125</f>
        <v>0</v>
      </c>
      <c r="K129" s="129">
        <v>0</v>
      </c>
      <c r="L129" s="74">
        <f>H129*I125</f>
        <v>500</v>
      </c>
    </row>
    <row r="130" spans="1:12" ht="30">
      <c r="A130" s="221"/>
      <c r="B130" s="224"/>
      <c r="C130" s="73" t="s">
        <v>65</v>
      </c>
      <c r="D130" s="122"/>
      <c r="E130" s="114"/>
      <c r="F130" s="20" t="s">
        <v>129</v>
      </c>
      <c r="G130" s="55">
        <v>0</v>
      </c>
      <c r="H130" s="20">
        <v>10</v>
      </c>
      <c r="I130" s="208"/>
      <c r="J130" s="47">
        <f>IF(D130="ANO",H130,0)*I125</f>
        <v>0</v>
      </c>
      <c r="K130" s="129">
        <v>0</v>
      </c>
      <c r="L130" s="74">
        <f>H130*I125</f>
        <v>500</v>
      </c>
    </row>
    <row r="131" spans="1:12" ht="30">
      <c r="A131" s="221"/>
      <c r="B131" s="224"/>
      <c r="C131" s="73" t="s">
        <v>66</v>
      </c>
      <c r="D131" s="122"/>
      <c r="E131" s="114"/>
      <c r="F131" s="20" t="s">
        <v>129</v>
      </c>
      <c r="G131" s="55">
        <v>0</v>
      </c>
      <c r="H131" s="20">
        <v>10</v>
      </c>
      <c r="I131" s="208"/>
      <c r="J131" s="47">
        <f>IF(D131="ANO",H131,0)*I125</f>
        <v>0</v>
      </c>
      <c r="K131" s="129">
        <v>0</v>
      </c>
      <c r="L131" s="74">
        <f>H131*I125</f>
        <v>500</v>
      </c>
    </row>
    <row r="132" spans="1:12" ht="30">
      <c r="A132" s="221"/>
      <c r="B132" s="224"/>
      <c r="C132" s="73" t="s">
        <v>67</v>
      </c>
      <c r="D132" s="122"/>
      <c r="E132" s="114"/>
      <c r="F132" s="20" t="s">
        <v>129</v>
      </c>
      <c r="G132" s="55">
        <v>0</v>
      </c>
      <c r="H132" s="20">
        <v>10</v>
      </c>
      <c r="I132" s="208"/>
      <c r="J132" s="47">
        <f>IF(D132="ANO",H132,0)*I125</f>
        <v>0</v>
      </c>
      <c r="K132" s="129">
        <v>0</v>
      </c>
      <c r="L132" s="74">
        <f>H132*I125</f>
        <v>500</v>
      </c>
    </row>
    <row r="133" spans="1:12" ht="30">
      <c r="A133" s="221"/>
      <c r="B133" s="224"/>
      <c r="C133" s="73" t="s">
        <v>68</v>
      </c>
      <c r="D133" s="122"/>
      <c r="E133" s="114"/>
      <c r="F133" s="20" t="s">
        <v>129</v>
      </c>
      <c r="G133" s="55">
        <v>0</v>
      </c>
      <c r="H133" s="20">
        <v>10</v>
      </c>
      <c r="I133" s="208"/>
      <c r="J133" s="47">
        <f>IF(D133="ANO",H133,0)*I125</f>
        <v>0</v>
      </c>
      <c r="K133" s="129">
        <v>0</v>
      </c>
      <c r="L133" s="74">
        <f>H133*I125</f>
        <v>500</v>
      </c>
    </row>
    <row r="134" spans="1:12" ht="30">
      <c r="A134" s="221"/>
      <c r="B134" s="224"/>
      <c r="C134" s="73" t="s">
        <v>69</v>
      </c>
      <c r="D134" s="122"/>
      <c r="E134" s="114"/>
      <c r="F134" s="20" t="s">
        <v>129</v>
      </c>
      <c r="G134" s="55">
        <v>0</v>
      </c>
      <c r="H134" s="20">
        <v>10</v>
      </c>
      <c r="I134" s="208"/>
      <c r="J134" s="47">
        <f>IF(D134="ANO",H134,0)*I125</f>
        <v>0</v>
      </c>
      <c r="K134" s="129">
        <v>0</v>
      </c>
      <c r="L134" s="74">
        <f>H134*I125</f>
        <v>500</v>
      </c>
    </row>
    <row r="135" spans="1:12" ht="30">
      <c r="A135" s="221"/>
      <c r="B135" s="224"/>
      <c r="C135" s="73" t="s">
        <v>70</v>
      </c>
      <c r="D135" s="122"/>
      <c r="E135" s="114"/>
      <c r="F135" s="20" t="s">
        <v>129</v>
      </c>
      <c r="G135" s="55">
        <v>0</v>
      </c>
      <c r="H135" s="20">
        <v>10</v>
      </c>
      <c r="I135" s="208"/>
      <c r="J135" s="47">
        <f>IF(D135="ANO",H135,0)*I125</f>
        <v>0</v>
      </c>
      <c r="K135" s="129">
        <v>0</v>
      </c>
      <c r="L135" s="74">
        <f>H135*I125</f>
        <v>500</v>
      </c>
    </row>
    <row r="136" spans="1:12" ht="30">
      <c r="A136" s="221"/>
      <c r="B136" s="224"/>
      <c r="C136" s="73" t="s">
        <v>71</v>
      </c>
      <c r="D136" s="122"/>
      <c r="E136" s="114"/>
      <c r="F136" s="20" t="s">
        <v>129</v>
      </c>
      <c r="G136" s="55">
        <v>0</v>
      </c>
      <c r="H136" s="20">
        <v>10</v>
      </c>
      <c r="I136" s="208"/>
      <c r="J136" s="47">
        <f>IF(D136="ANO",H136,0)*I125</f>
        <v>0</v>
      </c>
      <c r="K136" s="129">
        <v>0</v>
      </c>
      <c r="L136" s="74">
        <f>H136*I125</f>
        <v>500</v>
      </c>
    </row>
    <row r="137" spans="1:12" ht="30">
      <c r="A137" s="221"/>
      <c r="B137" s="224"/>
      <c r="C137" s="73" t="s">
        <v>72</v>
      </c>
      <c r="D137" s="122"/>
      <c r="E137" s="114"/>
      <c r="F137" s="20" t="s">
        <v>129</v>
      </c>
      <c r="G137" s="55">
        <v>0</v>
      </c>
      <c r="H137" s="20">
        <v>10</v>
      </c>
      <c r="I137" s="208"/>
      <c r="J137" s="47">
        <f>IF(D137="ANO",H137,0)*I125</f>
        <v>0</v>
      </c>
      <c r="K137" s="129">
        <v>0</v>
      </c>
      <c r="L137" s="74">
        <f>H137*I125</f>
        <v>500</v>
      </c>
    </row>
    <row r="138" spans="1:12" ht="30">
      <c r="A138" s="221"/>
      <c r="B138" s="225" t="s">
        <v>18</v>
      </c>
      <c r="C138" s="73" t="s">
        <v>60</v>
      </c>
      <c r="D138" s="122"/>
      <c r="E138" s="114"/>
      <c r="F138" s="20" t="s">
        <v>129</v>
      </c>
      <c r="G138" s="55">
        <v>0</v>
      </c>
      <c r="H138" s="20">
        <v>10</v>
      </c>
      <c r="I138" s="208"/>
      <c r="J138" s="47">
        <f>IF(D138="ANO",H138,0)*I125</f>
        <v>0</v>
      </c>
      <c r="K138" s="129">
        <v>0</v>
      </c>
      <c r="L138" s="74">
        <f>H138*I125</f>
        <v>500</v>
      </c>
    </row>
    <row r="139" spans="1:12" ht="15" customHeight="1">
      <c r="A139" s="221"/>
      <c r="B139" s="225"/>
      <c r="C139" s="73" t="s">
        <v>61</v>
      </c>
      <c r="D139" s="122"/>
      <c r="E139" s="114"/>
      <c r="F139" s="20" t="s">
        <v>129</v>
      </c>
      <c r="G139" s="55">
        <v>0</v>
      </c>
      <c r="H139" s="20">
        <v>10</v>
      </c>
      <c r="I139" s="208"/>
      <c r="J139" s="47">
        <f>IF(D139="ANO",H139,0)*I125</f>
        <v>0</v>
      </c>
      <c r="K139" s="129">
        <v>0</v>
      </c>
      <c r="L139" s="74">
        <f>H139*I125</f>
        <v>500</v>
      </c>
    </row>
    <row r="140" spans="1:12" ht="15" customHeight="1">
      <c r="A140" s="221"/>
      <c r="B140" s="225"/>
      <c r="C140" s="73" t="s">
        <v>62</v>
      </c>
      <c r="D140" s="122"/>
      <c r="E140" s="114"/>
      <c r="F140" s="20" t="s">
        <v>129</v>
      </c>
      <c r="G140" s="55">
        <v>0</v>
      </c>
      <c r="H140" s="20">
        <v>10</v>
      </c>
      <c r="I140" s="208"/>
      <c r="J140" s="47">
        <f>IF(D140="ANO",H140,0)*I125</f>
        <v>0</v>
      </c>
      <c r="K140" s="129">
        <v>0</v>
      </c>
      <c r="L140" s="74">
        <f>H140*I125</f>
        <v>500</v>
      </c>
    </row>
    <row r="141" spans="1:12" ht="15" customHeight="1">
      <c r="A141" s="221"/>
      <c r="B141" s="225"/>
      <c r="C141" s="73" t="s">
        <v>63</v>
      </c>
      <c r="D141" s="122"/>
      <c r="E141" s="114"/>
      <c r="F141" s="20" t="s">
        <v>129</v>
      </c>
      <c r="G141" s="55">
        <v>0</v>
      </c>
      <c r="H141" s="20">
        <v>10</v>
      </c>
      <c r="I141" s="208"/>
      <c r="J141" s="47">
        <f>IF(D141="ANO",H141,0)*I125</f>
        <v>0</v>
      </c>
      <c r="K141" s="129">
        <v>0</v>
      </c>
      <c r="L141" s="74">
        <f>H141*I125</f>
        <v>500</v>
      </c>
    </row>
    <row r="142" spans="1:12" ht="15" customHeight="1">
      <c r="A142" s="221"/>
      <c r="B142" s="225"/>
      <c r="C142" s="73" t="s">
        <v>64</v>
      </c>
      <c r="D142" s="122"/>
      <c r="E142" s="114"/>
      <c r="F142" s="20" t="s">
        <v>129</v>
      </c>
      <c r="G142" s="55">
        <v>0</v>
      </c>
      <c r="H142" s="20">
        <v>10</v>
      </c>
      <c r="I142" s="208"/>
      <c r="J142" s="47">
        <f>IF(D142="ANO",H142,0)*I125</f>
        <v>0</v>
      </c>
      <c r="K142" s="129">
        <v>0</v>
      </c>
      <c r="L142" s="74">
        <f>H142*I125</f>
        <v>500</v>
      </c>
    </row>
    <row r="143" spans="1:12" ht="30">
      <c r="A143" s="221"/>
      <c r="B143" s="225"/>
      <c r="C143" s="73" t="s">
        <v>65</v>
      </c>
      <c r="D143" s="122"/>
      <c r="E143" s="114"/>
      <c r="F143" s="20" t="s">
        <v>129</v>
      </c>
      <c r="G143" s="55">
        <v>0</v>
      </c>
      <c r="H143" s="20">
        <v>10</v>
      </c>
      <c r="I143" s="208"/>
      <c r="J143" s="47">
        <f>IF(D143="ANO",H143,0)*I125</f>
        <v>0</v>
      </c>
      <c r="K143" s="129">
        <v>0</v>
      </c>
      <c r="L143" s="74">
        <f>H143*I125</f>
        <v>500</v>
      </c>
    </row>
    <row r="144" spans="1:12" ht="30">
      <c r="A144" s="221"/>
      <c r="B144" s="225"/>
      <c r="C144" s="73" t="s">
        <v>66</v>
      </c>
      <c r="D144" s="122"/>
      <c r="E144" s="114"/>
      <c r="F144" s="20" t="s">
        <v>129</v>
      </c>
      <c r="G144" s="55">
        <v>0</v>
      </c>
      <c r="H144" s="20">
        <v>10</v>
      </c>
      <c r="I144" s="208"/>
      <c r="J144" s="47">
        <f>IF(D144="ANO",H144,0)*I125</f>
        <v>0</v>
      </c>
      <c r="K144" s="129">
        <v>0</v>
      </c>
      <c r="L144" s="74">
        <f>H144*I125</f>
        <v>500</v>
      </c>
    </row>
    <row r="145" spans="1:12" ht="30">
      <c r="A145" s="221"/>
      <c r="B145" s="225"/>
      <c r="C145" s="73" t="s">
        <v>67</v>
      </c>
      <c r="D145" s="122"/>
      <c r="E145" s="114"/>
      <c r="F145" s="20" t="s">
        <v>129</v>
      </c>
      <c r="G145" s="55">
        <v>0</v>
      </c>
      <c r="H145" s="20">
        <v>10</v>
      </c>
      <c r="I145" s="208"/>
      <c r="J145" s="47">
        <f>IF(D145="ANO",H145,0)*I125</f>
        <v>0</v>
      </c>
      <c r="K145" s="129">
        <v>0</v>
      </c>
      <c r="L145" s="74">
        <f>H145*I125</f>
        <v>500</v>
      </c>
    </row>
    <row r="146" spans="1:12" ht="30">
      <c r="A146" s="221"/>
      <c r="B146" s="225"/>
      <c r="C146" s="73" t="s">
        <v>68</v>
      </c>
      <c r="D146" s="122"/>
      <c r="E146" s="114"/>
      <c r="F146" s="20" t="s">
        <v>129</v>
      </c>
      <c r="G146" s="55">
        <v>0</v>
      </c>
      <c r="H146" s="20">
        <v>10</v>
      </c>
      <c r="I146" s="208"/>
      <c r="J146" s="47">
        <f>IF(D146="ANO",H146,0)*I125</f>
        <v>0</v>
      </c>
      <c r="K146" s="129">
        <v>0</v>
      </c>
      <c r="L146" s="74">
        <f>H146*I125</f>
        <v>500</v>
      </c>
    </row>
    <row r="147" spans="1:12" ht="30">
      <c r="A147" s="221"/>
      <c r="B147" s="225"/>
      <c r="C147" s="73" t="s">
        <v>69</v>
      </c>
      <c r="D147" s="122"/>
      <c r="E147" s="114"/>
      <c r="F147" s="20" t="s">
        <v>129</v>
      </c>
      <c r="G147" s="55">
        <v>0</v>
      </c>
      <c r="H147" s="20">
        <v>10</v>
      </c>
      <c r="I147" s="208"/>
      <c r="J147" s="47">
        <f>IF(D147="ANO",H147,0)*I125</f>
        <v>0</v>
      </c>
      <c r="K147" s="129">
        <v>0</v>
      </c>
      <c r="L147" s="74">
        <f>H147*I125</f>
        <v>500</v>
      </c>
    </row>
    <row r="148" spans="1:12" ht="30">
      <c r="A148" s="221"/>
      <c r="B148" s="225"/>
      <c r="C148" s="73" t="s">
        <v>70</v>
      </c>
      <c r="D148" s="122"/>
      <c r="E148" s="114"/>
      <c r="F148" s="20" t="s">
        <v>129</v>
      </c>
      <c r="G148" s="55">
        <v>0</v>
      </c>
      <c r="H148" s="20">
        <v>10</v>
      </c>
      <c r="I148" s="208"/>
      <c r="J148" s="47">
        <f>IF(D148="ANO",H148,0)*I125</f>
        <v>0</v>
      </c>
      <c r="K148" s="129">
        <v>0</v>
      </c>
      <c r="L148" s="74">
        <f>H148*I125</f>
        <v>500</v>
      </c>
    </row>
    <row r="149" spans="1:12" ht="30">
      <c r="A149" s="221"/>
      <c r="B149" s="225"/>
      <c r="C149" s="73" t="s">
        <v>71</v>
      </c>
      <c r="D149" s="122"/>
      <c r="E149" s="114"/>
      <c r="F149" s="20" t="s">
        <v>129</v>
      </c>
      <c r="G149" s="55">
        <v>0</v>
      </c>
      <c r="H149" s="20">
        <v>10</v>
      </c>
      <c r="I149" s="208"/>
      <c r="J149" s="47">
        <f>IF(D149="ANO",H149,0)*I125</f>
        <v>0</v>
      </c>
      <c r="K149" s="129">
        <v>0</v>
      </c>
      <c r="L149" s="74">
        <f>H149*I125</f>
        <v>500</v>
      </c>
    </row>
    <row r="150" spans="1:12" ht="30">
      <c r="A150" s="221"/>
      <c r="B150" s="225"/>
      <c r="C150" s="73" t="s">
        <v>72</v>
      </c>
      <c r="D150" s="122"/>
      <c r="E150" s="114"/>
      <c r="F150" s="20" t="s">
        <v>129</v>
      </c>
      <c r="G150" s="55">
        <v>0</v>
      </c>
      <c r="H150" s="20">
        <v>10</v>
      </c>
      <c r="I150" s="208"/>
      <c r="J150" s="47">
        <f>IF(D150="ANO",H150,0)*I125</f>
        <v>0</v>
      </c>
      <c r="K150" s="129">
        <v>0</v>
      </c>
      <c r="L150" s="74">
        <f>H150*I125</f>
        <v>500</v>
      </c>
    </row>
    <row r="151" spans="1:12" ht="30">
      <c r="A151" s="221"/>
      <c r="B151" s="225" t="s">
        <v>19</v>
      </c>
      <c r="C151" s="73" t="s">
        <v>60</v>
      </c>
      <c r="D151" s="122"/>
      <c r="E151" s="114"/>
      <c r="F151" s="20" t="s">
        <v>129</v>
      </c>
      <c r="G151" s="55">
        <v>0</v>
      </c>
      <c r="H151" s="20">
        <v>10</v>
      </c>
      <c r="I151" s="208"/>
      <c r="J151" s="47">
        <f>IF(D151="ANO",H151,0)*I125</f>
        <v>0</v>
      </c>
      <c r="K151" s="129">
        <v>0</v>
      </c>
      <c r="L151" s="74">
        <f>H151*I125</f>
        <v>500</v>
      </c>
    </row>
    <row r="152" spans="1:12" ht="30">
      <c r="A152" s="221"/>
      <c r="B152" s="225"/>
      <c r="C152" s="73" t="s">
        <v>61</v>
      </c>
      <c r="D152" s="122"/>
      <c r="E152" s="114"/>
      <c r="F152" s="20" t="s">
        <v>129</v>
      </c>
      <c r="G152" s="55">
        <v>0</v>
      </c>
      <c r="H152" s="20">
        <v>10</v>
      </c>
      <c r="I152" s="208"/>
      <c r="J152" s="47">
        <f>IF(D152="ANO",H152,0)*I125</f>
        <v>0</v>
      </c>
      <c r="K152" s="129">
        <v>0</v>
      </c>
      <c r="L152" s="74">
        <f>H152*I125</f>
        <v>500</v>
      </c>
    </row>
    <row r="153" spans="1:12" ht="30">
      <c r="A153" s="221"/>
      <c r="B153" s="225"/>
      <c r="C153" s="73" t="s">
        <v>62</v>
      </c>
      <c r="D153" s="122"/>
      <c r="E153" s="114"/>
      <c r="F153" s="20" t="s">
        <v>129</v>
      </c>
      <c r="G153" s="55">
        <v>0</v>
      </c>
      <c r="H153" s="20">
        <v>10</v>
      </c>
      <c r="I153" s="208"/>
      <c r="J153" s="47">
        <f>IF(D153="ANO",H153,0)*I125</f>
        <v>0</v>
      </c>
      <c r="K153" s="129">
        <v>0</v>
      </c>
      <c r="L153" s="74">
        <f>H153*I125</f>
        <v>500</v>
      </c>
    </row>
    <row r="154" spans="1:12" ht="30">
      <c r="A154" s="221"/>
      <c r="B154" s="225"/>
      <c r="C154" s="73" t="s">
        <v>63</v>
      </c>
      <c r="D154" s="122"/>
      <c r="E154" s="114"/>
      <c r="F154" s="20" t="s">
        <v>129</v>
      </c>
      <c r="G154" s="55">
        <v>0</v>
      </c>
      <c r="H154" s="20">
        <v>10</v>
      </c>
      <c r="I154" s="208"/>
      <c r="J154" s="47">
        <f>IF(D154="ANO",H154,0)*I125</f>
        <v>0</v>
      </c>
      <c r="K154" s="129">
        <v>0</v>
      </c>
      <c r="L154" s="74">
        <f>H154*I125</f>
        <v>500</v>
      </c>
    </row>
    <row r="155" spans="1:12" ht="30">
      <c r="A155" s="221"/>
      <c r="B155" s="225"/>
      <c r="C155" s="73" t="s">
        <v>64</v>
      </c>
      <c r="D155" s="122"/>
      <c r="E155" s="114"/>
      <c r="F155" s="20" t="s">
        <v>129</v>
      </c>
      <c r="G155" s="55">
        <v>0</v>
      </c>
      <c r="H155" s="20">
        <v>10</v>
      </c>
      <c r="I155" s="208"/>
      <c r="J155" s="47">
        <f>IF(D155="ANO",H155,0)*I125</f>
        <v>0</v>
      </c>
      <c r="K155" s="129">
        <v>0</v>
      </c>
      <c r="L155" s="74">
        <f>H155*I125</f>
        <v>500</v>
      </c>
    </row>
    <row r="156" spans="1:12" ht="30">
      <c r="A156" s="221"/>
      <c r="B156" s="225"/>
      <c r="C156" s="73" t="s">
        <v>65</v>
      </c>
      <c r="D156" s="122"/>
      <c r="E156" s="114"/>
      <c r="F156" s="20" t="s">
        <v>129</v>
      </c>
      <c r="G156" s="55">
        <v>0</v>
      </c>
      <c r="H156" s="20">
        <v>10</v>
      </c>
      <c r="I156" s="208"/>
      <c r="J156" s="47">
        <f>IF(D156="ANO",H156,0)*I125</f>
        <v>0</v>
      </c>
      <c r="K156" s="129">
        <v>0</v>
      </c>
      <c r="L156" s="74">
        <f>H156*I125</f>
        <v>500</v>
      </c>
    </row>
    <row r="157" spans="1:12" ht="30">
      <c r="A157" s="221"/>
      <c r="B157" s="225"/>
      <c r="C157" s="73" t="s">
        <v>66</v>
      </c>
      <c r="D157" s="122"/>
      <c r="E157" s="114"/>
      <c r="F157" s="20" t="s">
        <v>129</v>
      </c>
      <c r="G157" s="55">
        <v>0</v>
      </c>
      <c r="H157" s="20">
        <v>10</v>
      </c>
      <c r="I157" s="208"/>
      <c r="J157" s="47">
        <f>IF(D157="ANO",H157,0)*I125</f>
        <v>0</v>
      </c>
      <c r="K157" s="129">
        <v>0</v>
      </c>
      <c r="L157" s="74">
        <f>H157*I125</f>
        <v>500</v>
      </c>
    </row>
    <row r="158" spans="1:12" ht="30">
      <c r="A158" s="221"/>
      <c r="B158" s="225"/>
      <c r="C158" s="73" t="s">
        <v>67</v>
      </c>
      <c r="D158" s="122"/>
      <c r="E158" s="114"/>
      <c r="F158" s="20" t="s">
        <v>129</v>
      </c>
      <c r="G158" s="55">
        <v>0</v>
      </c>
      <c r="H158" s="20">
        <v>10</v>
      </c>
      <c r="I158" s="208"/>
      <c r="J158" s="47">
        <f>IF(D158="ANO",H158,0)*I125</f>
        <v>0</v>
      </c>
      <c r="K158" s="129">
        <v>0</v>
      </c>
      <c r="L158" s="74">
        <f>H158*I125</f>
        <v>500</v>
      </c>
    </row>
    <row r="159" spans="1:12" ht="30">
      <c r="A159" s="221"/>
      <c r="B159" s="225"/>
      <c r="C159" s="73" t="s">
        <v>68</v>
      </c>
      <c r="D159" s="122"/>
      <c r="E159" s="114"/>
      <c r="F159" s="20" t="s">
        <v>129</v>
      </c>
      <c r="G159" s="55">
        <v>0</v>
      </c>
      <c r="H159" s="20">
        <v>10</v>
      </c>
      <c r="I159" s="208"/>
      <c r="J159" s="47">
        <f>IF(D159="ANO",H159,0)*I125</f>
        <v>0</v>
      </c>
      <c r="K159" s="129">
        <v>0</v>
      </c>
      <c r="L159" s="74">
        <f>H159*I125</f>
        <v>500</v>
      </c>
    </row>
    <row r="160" spans="1:12" ht="30">
      <c r="A160" s="221"/>
      <c r="B160" s="225"/>
      <c r="C160" s="73" t="s">
        <v>69</v>
      </c>
      <c r="D160" s="122"/>
      <c r="E160" s="114"/>
      <c r="F160" s="20" t="s">
        <v>129</v>
      </c>
      <c r="G160" s="55">
        <v>0</v>
      </c>
      <c r="H160" s="20">
        <v>10</v>
      </c>
      <c r="I160" s="208"/>
      <c r="J160" s="47">
        <f>IF(D160="ANO",H160,0)*I125</f>
        <v>0</v>
      </c>
      <c r="K160" s="129">
        <v>0</v>
      </c>
      <c r="L160" s="74">
        <f>H160*I125</f>
        <v>500</v>
      </c>
    </row>
    <row r="161" spans="1:12" ht="30">
      <c r="A161" s="221"/>
      <c r="B161" s="225"/>
      <c r="C161" s="73" t="s">
        <v>70</v>
      </c>
      <c r="D161" s="122"/>
      <c r="E161" s="114"/>
      <c r="F161" s="20" t="s">
        <v>129</v>
      </c>
      <c r="G161" s="55">
        <v>0</v>
      </c>
      <c r="H161" s="20">
        <v>10</v>
      </c>
      <c r="I161" s="208"/>
      <c r="J161" s="47">
        <f>IF(D161="ANO",H161,0)*I125</f>
        <v>0</v>
      </c>
      <c r="K161" s="129">
        <v>0</v>
      </c>
      <c r="L161" s="74">
        <f>H161*I125</f>
        <v>500</v>
      </c>
    </row>
    <row r="162" spans="1:12" ht="30">
      <c r="A162" s="221"/>
      <c r="B162" s="225"/>
      <c r="C162" s="73" t="s">
        <v>71</v>
      </c>
      <c r="D162" s="122"/>
      <c r="E162" s="114"/>
      <c r="F162" s="20" t="s">
        <v>129</v>
      </c>
      <c r="G162" s="55">
        <v>0</v>
      </c>
      <c r="H162" s="20">
        <v>10</v>
      </c>
      <c r="I162" s="208"/>
      <c r="J162" s="47">
        <f>IF(D162="ANO",H162,0)*I125</f>
        <v>0</v>
      </c>
      <c r="K162" s="129">
        <v>0</v>
      </c>
      <c r="L162" s="74">
        <f>H162*I125</f>
        <v>500</v>
      </c>
    </row>
    <row r="163" spans="1:12" ht="30.75" thickBot="1">
      <c r="A163" s="222"/>
      <c r="B163" s="226"/>
      <c r="C163" s="138" t="s">
        <v>72</v>
      </c>
      <c r="D163" s="120"/>
      <c r="E163" s="112"/>
      <c r="F163" s="29" t="s">
        <v>129</v>
      </c>
      <c r="G163" s="57">
        <v>0</v>
      </c>
      <c r="H163" s="29">
        <v>10</v>
      </c>
      <c r="I163" s="209"/>
      <c r="J163" s="31">
        <f>IF(D163="ANO",H163,0)*I125</f>
        <v>0</v>
      </c>
      <c r="K163" s="32">
        <v>0</v>
      </c>
      <c r="L163" s="33">
        <f>H163*I125</f>
        <v>500</v>
      </c>
    </row>
    <row r="164" spans="1:12" ht="15" customHeight="1">
      <c r="A164" s="227" t="s">
        <v>73</v>
      </c>
      <c r="B164" s="230" t="s">
        <v>17</v>
      </c>
      <c r="C164" s="75" t="s">
        <v>74</v>
      </c>
      <c r="D164" s="121"/>
      <c r="E164" s="113"/>
      <c r="F164" s="11" t="s">
        <v>129</v>
      </c>
      <c r="G164" s="59">
        <v>0</v>
      </c>
      <c r="H164" s="11">
        <v>10</v>
      </c>
      <c r="I164" s="207">
        <v>50</v>
      </c>
      <c r="J164" s="71">
        <f>IF(D164="ANO",H164,0)*I164</f>
        <v>0</v>
      </c>
      <c r="K164" s="46">
        <v>0</v>
      </c>
      <c r="L164" s="72">
        <f>H164*I164</f>
        <v>500</v>
      </c>
    </row>
    <row r="165" spans="1:12" ht="30">
      <c r="A165" s="228"/>
      <c r="B165" s="231"/>
      <c r="C165" s="76" t="s">
        <v>75</v>
      </c>
      <c r="D165" s="122"/>
      <c r="E165" s="114"/>
      <c r="F165" s="20" t="s">
        <v>129</v>
      </c>
      <c r="G165" s="55">
        <v>0</v>
      </c>
      <c r="H165" s="20">
        <v>10</v>
      </c>
      <c r="I165" s="208"/>
      <c r="J165" s="47">
        <f>IF(D165="ANO",H165,0)*I164</f>
        <v>0</v>
      </c>
      <c r="K165" s="129">
        <v>0</v>
      </c>
      <c r="L165" s="74">
        <f>H165*I164</f>
        <v>500</v>
      </c>
    </row>
    <row r="166" spans="1:12" ht="30">
      <c r="A166" s="228"/>
      <c r="B166" s="231"/>
      <c r="C166" s="76" t="s">
        <v>76</v>
      </c>
      <c r="D166" s="122"/>
      <c r="E166" s="114"/>
      <c r="F166" s="20" t="s">
        <v>129</v>
      </c>
      <c r="G166" s="55">
        <v>0</v>
      </c>
      <c r="H166" s="20">
        <v>10</v>
      </c>
      <c r="I166" s="208"/>
      <c r="J166" s="47">
        <f>IF(D166="ANO",H166,0)*I164</f>
        <v>0</v>
      </c>
      <c r="K166" s="129">
        <v>0</v>
      </c>
      <c r="L166" s="74">
        <f>H166*I164</f>
        <v>500</v>
      </c>
    </row>
    <row r="167" spans="1:12" ht="30">
      <c r="A167" s="228"/>
      <c r="B167" s="231"/>
      <c r="C167" s="76" t="s">
        <v>77</v>
      </c>
      <c r="D167" s="122"/>
      <c r="E167" s="114"/>
      <c r="F167" s="20" t="s">
        <v>129</v>
      </c>
      <c r="G167" s="55">
        <v>0</v>
      </c>
      <c r="H167" s="20">
        <v>10</v>
      </c>
      <c r="I167" s="208"/>
      <c r="J167" s="47">
        <f>IF(D167="ANO",H167,0)*I164</f>
        <v>0</v>
      </c>
      <c r="K167" s="129">
        <v>0</v>
      </c>
      <c r="L167" s="74">
        <f>H167*I164</f>
        <v>500</v>
      </c>
    </row>
    <row r="168" spans="1:12" ht="30">
      <c r="A168" s="228"/>
      <c r="B168" s="231" t="s">
        <v>18</v>
      </c>
      <c r="C168" s="76" t="s">
        <v>74</v>
      </c>
      <c r="D168" s="122"/>
      <c r="E168" s="114"/>
      <c r="F168" s="20" t="s">
        <v>129</v>
      </c>
      <c r="G168" s="55">
        <v>0</v>
      </c>
      <c r="H168" s="20">
        <v>10</v>
      </c>
      <c r="I168" s="208"/>
      <c r="J168" s="47">
        <f>IF(D168="ANO",H168,0)*I164</f>
        <v>0</v>
      </c>
      <c r="K168" s="129">
        <v>0</v>
      </c>
      <c r="L168" s="74">
        <f>H168*I164</f>
        <v>500</v>
      </c>
    </row>
    <row r="169" spans="1:12" ht="30">
      <c r="A169" s="228"/>
      <c r="B169" s="231"/>
      <c r="C169" s="76" t="s">
        <v>75</v>
      </c>
      <c r="D169" s="122"/>
      <c r="E169" s="114"/>
      <c r="F169" s="20" t="s">
        <v>129</v>
      </c>
      <c r="G169" s="55">
        <v>0</v>
      </c>
      <c r="H169" s="20">
        <v>10</v>
      </c>
      <c r="I169" s="208"/>
      <c r="J169" s="47">
        <f>IF(D169="ANO",H169,0)*I164</f>
        <v>0</v>
      </c>
      <c r="K169" s="129">
        <v>0</v>
      </c>
      <c r="L169" s="74">
        <f>H169*I164</f>
        <v>500</v>
      </c>
    </row>
    <row r="170" spans="1:12" ht="30">
      <c r="A170" s="228"/>
      <c r="B170" s="231"/>
      <c r="C170" s="76" t="s">
        <v>76</v>
      </c>
      <c r="D170" s="122"/>
      <c r="E170" s="114"/>
      <c r="F170" s="20" t="s">
        <v>129</v>
      </c>
      <c r="G170" s="55">
        <v>0</v>
      </c>
      <c r="H170" s="20">
        <v>10</v>
      </c>
      <c r="I170" s="208"/>
      <c r="J170" s="47">
        <f>IF(D170="ANO",H170,0)*I164</f>
        <v>0</v>
      </c>
      <c r="K170" s="129">
        <v>0</v>
      </c>
      <c r="L170" s="74">
        <f>H170*I164</f>
        <v>500</v>
      </c>
    </row>
    <row r="171" spans="1:12" ht="30">
      <c r="A171" s="228"/>
      <c r="B171" s="231"/>
      <c r="C171" s="76" t="s">
        <v>77</v>
      </c>
      <c r="D171" s="122"/>
      <c r="E171" s="114"/>
      <c r="F171" s="20" t="s">
        <v>129</v>
      </c>
      <c r="G171" s="55">
        <v>0</v>
      </c>
      <c r="H171" s="20">
        <v>10</v>
      </c>
      <c r="I171" s="208"/>
      <c r="J171" s="47">
        <f>IF(D171="ANO",H171,0)*I164</f>
        <v>0</v>
      </c>
      <c r="K171" s="129">
        <v>0</v>
      </c>
      <c r="L171" s="74">
        <f>H171*I164</f>
        <v>500</v>
      </c>
    </row>
    <row r="172" spans="1:12" ht="30">
      <c r="A172" s="228"/>
      <c r="B172" s="231" t="s">
        <v>19</v>
      </c>
      <c r="C172" s="76" t="s">
        <v>74</v>
      </c>
      <c r="D172" s="122"/>
      <c r="E172" s="114"/>
      <c r="F172" s="20" t="s">
        <v>129</v>
      </c>
      <c r="G172" s="55">
        <v>0</v>
      </c>
      <c r="H172" s="20">
        <v>10</v>
      </c>
      <c r="I172" s="208"/>
      <c r="J172" s="47">
        <f>IF(D172="ANO",H172,0)*I164</f>
        <v>0</v>
      </c>
      <c r="K172" s="129">
        <v>0</v>
      </c>
      <c r="L172" s="74">
        <f>H172*I164</f>
        <v>500</v>
      </c>
    </row>
    <row r="173" spans="1:12" ht="30">
      <c r="A173" s="228"/>
      <c r="B173" s="231"/>
      <c r="C173" s="76" t="s">
        <v>75</v>
      </c>
      <c r="D173" s="122"/>
      <c r="E173" s="114"/>
      <c r="F173" s="20" t="s">
        <v>129</v>
      </c>
      <c r="G173" s="55">
        <v>0</v>
      </c>
      <c r="H173" s="20">
        <v>10</v>
      </c>
      <c r="I173" s="208"/>
      <c r="J173" s="47">
        <f>IF(D173="ANO",H173,0)*I164</f>
        <v>0</v>
      </c>
      <c r="K173" s="129">
        <v>0</v>
      </c>
      <c r="L173" s="74">
        <f>H173*I164</f>
        <v>500</v>
      </c>
    </row>
    <row r="174" spans="1:12" ht="30">
      <c r="A174" s="228"/>
      <c r="B174" s="231"/>
      <c r="C174" s="76" t="s">
        <v>76</v>
      </c>
      <c r="D174" s="122"/>
      <c r="E174" s="114"/>
      <c r="F174" s="20" t="s">
        <v>129</v>
      </c>
      <c r="G174" s="55">
        <v>0</v>
      </c>
      <c r="H174" s="20">
        <v>10</v>
      </c>
      <c r="I174" s="208"/>
      <c r="J174" s="47">
        <f>IF(D174="ANO",H174,0)*I164</f>
        <v>0</v>
      </c>
      <c r="K174" s="129">
        <v>0</v>
      </c>
      <c r="L174" s="74">
        <f>H174*I164</f>
        <v>500</v>
      </c>
    </row>
    <row r="175" spans="1:12" ht="30.75" thickBot="1">
      <c r="A175" s="229"/>
      <c r="B175" s="232"/>
      <c r="C175" s="139" t="s">
        <v>77</v>
      </c>
      <c r="D175" s="120"/>
      <c r="E175" s="112"/>
      <c r="F175" s="29" t="s">
        <v>129</v>
      </c>
      <c r="G175" s="57">
        <v>0</v>
      </c>
      <c r="H175" s="29">
        <v>10</v>
      </c>
      <c r="I175" s="209"/>
      <c r="J175" s="31">
        <f>IF(D175="ANO",H175,0)*I164</f>
        <v>0</v>
      </c>
      <c r="K175" s="32">
        <v>0</v>
      </c>
      <c r="L175" s="33">
        <f>H175*I164</f>
        <v>500</v>
      </c>
    </row>
    <row r="176" spans="1:12" ht="30">
      <c r="A176" s="217" t="s">
        <v>78</v>
      </c>
      <c r="B176" s="233" t="s">
        <v>17</v>
      </c>
      <c r="C176" s="77" t="s">
        <v>79</v>
      </c>
      <c r="D176" s="121"/>
      <c r="E176" s="113"/>
      <c r="F176" s="11" t="s">
        <v>129</v>
      </c>
      <c r="G176" s="59">
        <v>0</v>
      </c>
      <c r="H176" s="11">
        <v>10</v>
      </c>
      <c r="I176" s="207">
        <v>50</v>
      </c>
      <c r="J176" s="71">
        <f>IF(D176="ANO",H176,0)*I176</f>
        <v>0</v>
      </c>
      <c r="K176" s="46">
        <v>0</v>
      </c>
      <c r="L176" s="72">
        <f>H176*I176</f>
        <v>500</v>
      </c>
    </row>
    <row r="177" spans="1:12" ht="30">
      <c r="A177" s="218"/>
      <c r="B177" s="234"/>
      <c r="C177" s="78" t="s">
        <v>80</v>
      </c>
      <c r="D177" s="122"/>
      <c r="E177" s="114"/>
      <c r="F177" s="20" t="s">
        <v>129</v>
      </c>
      <c r="G177" s="55">
        <v>0</v>
      </c>
      <c r="H177" s="20">
        <v>10</v>
      </c>
      <c r="I177" s="208"/>
      <c r="J177" s="47">
        <f>IF(D177="ANO",H177,0)*I176</f>
        <v>0</v>
      </c>
      <c r="K177" s="129">
        <v>0</v>
      </c>
      <c r="L177" s="74">
        <f>H177*I176</f>
        <v>500</v>
      </c>
    </row>
    <row r="178" spans="1:12" ht="30">
      <c r="A178" s="218"/>
      <c r="B178" s="234"/>
      <c r="C178" s="78" t="s">
        <v>81</v>
      </c>
      <c r="D178" s="122"/>
      <c r="E178" s="114"/>
      <c r="F178" s="20" t="s">
        <v>129</v>
      </c>
      <c r="G178" s="55">
        <v>0</v>
      </c>
      <c r="H178" s="20">
        <v>10</v>
      </c>
      <c r="I178" s="208"/>
      <c r="J178" s="47">
        <f>IF(D178="ANO",H178,0)*I176</f>
        <v>0</v>
      </c>
      <c r="K178" s="129">
        <v>0</v>
      </c>
      <c r="L178" s="74">
        <f>H178*I176</f>
        <v>500</v>
      </c>
    </row>
    <row r="179" spans="1:12" ht="30">
      <c r="A179" s="218"/>
      <c r="B179" s="234"/>
      <c r="C179" s="78" t="s">
        <v>82</v>
      </c>
      <c r="D179" s="122"/>
      <c r="E179" s="114"/>
      <c r="F179" s="20" t="s">
        <v>129</v>
      </c>
      <c r="G179" s="55">
        <v>0</v>
      </c>
      <c r="H179" s="20">
        <v>10</v>
      </c>
      <c r="I179" s="208"/>
      <c r="J179" s="47">
        <f>IF(D179="ANO",H179,0)*I176</f>
        <v>0</v>
      </c>
      <c r="K179" s="129">
        <v>0</v>
      </c>
      <c r="L179" s="74">
        <f>H179*I176</f>
        <v>500</v>
      </c>
    </row>
    <row r="180" spans="1:12" ht="30">
      <c r="A180" s="218"/>
      <c r="B180" s="234"/>
      <c r="C180" s="78" t="s">
        <v>83</v>
      </c>
      <c r="D180" s="122"/>
      <c r="E180" s="114"/>
      <c r="F180" s="20" t="s">
        <v>129</v>
      </c>
      <c r="G180" s="55">
        <v>0</v>
      </c>
      <c r="H180" s="20">
        <v>10</v>
      </c>
      <c r="I180" s="208"/>
      <c r="J180" s="47">
        <f>IF(D180="ANO",H180,0)*I176</f>
        <v>0</v>
      </c>
      <c r="K180" s="129">
        <v>0</v>
      </c>
      <c r="L180" s="74">
        <f>H180*I176</f>
        <v>500</v>
      </c>
    </row>
    <row r="181" spans="1:12" ht="30">
      <c r="A181" s="218"/>
      <c r="B181" s="234"/>
      <c r="C181" s="78" t="s">
        <v>84</v>
      </c>
      <c r="D181" s="122"/>
      <c r="E181" s="114"/>
      <c r="F181" s="20" t="s">
        <v>129</v>
      </c>
      <c r="G181" s="55">
        <v>0</v>
      </c>
      <c r="H181" s="20">
        <v>10</v>
      </c>
      <c r="I181" s="208"/>
      <c r="J181" s="47">
        <f>IF(D181="ANO",H181,0)*I176</f>
        <v>0</v>
      </c>
      <c r="K181" s="129">
        <v>0</v>
      </c>
      <c r="L181" s="74">
        <f>H181*I176</f>
        <v>500</v>
      </c>
    </row>
    <row r="182" spans="1:12" ht="30">
      <c r="A182" s="218"/>
      <c r="B182" s="234"/>
      <c r="C182" s="78" t="s">
        <v>85</v>
      </c>
      <c r="D182" s="122"/>
      <c r="E182" s="114"/>
      <c r="F182" s="20" t="s">
        <v>129</v>
      </c>
      <c r="G182" s="55">
        <v>0</v>
      </c>
      <c r="H182" s="20">
        <v>10</v>
      </c>
      <c r="I182" s="208"/>
      <c r="J182" s="47">
        <f>IF(D182="ANO",H182,0)*I176</f>
        <v>0</v>
      </c>
      <c r="K182" s="129">
        <v>0</v>
      </c>
      <c r="L182" s="74">
        <f>H182*I176</f>
        <v>500</v>
      </c>
    </row>
    <row r="183" spans="1:12" ht="30">
      <c r="A183" s="218"/>
      <c r="B183" s="234"/>
      <c r="C183" s="78" t="s">
        <v>86</v>
      </c>
      <c r="D183" s="122"/>
      <c r="E183" s="114"/>
      <c r="F183" s="20" t="s">
        <v>129</v>
      </c>
      <c r="G183" s="55">
        <v>0</v>
      </c>
      <c r="H183" s="20">
        <v>10</v>
      </c>
      <c r="I183" s="208"/>
      <c r="J183" s="47">
        <f>IF(D183="ANO",H183,0)*I176</f>
        <v>0</v>
      </c>
      <c r="K183" s="129">
        <v>0</v>
      </c>
      <c r="L183" s="74">
        <f>H183*I176</f>
        <v>500</v>
      </c>
    </row>
    <row r="184" spans="1:12" ht="30">
      <c r="A184" s="218"/>
      <c r="B184" s="234"/>
      <c r="C184" s="69" t="s">
        <v>87</v>
      </c>
      <c r="D184" s="122"/>
      <c r="E184" s="114"/>
      <c r="F184" s="20" t="s">
        <v>129</v>
      </c>
      <c r="G184" s="55">
        <v>0</v>
      </c>
      <c r="H184" s="20">
        <v>10</v>
      </c>
      <c r="I184" s="208"/>
      <c r="J184" s="47">
        <f>IF(D184="ANO",H184,0)*I176</f>
        <v>0</v>
      </c>
      <c r="K184" s="129">
        <v>0</v>
      </c>
      <c r="L184" s="74">
        <f>H184*I176</f>
        <v>500</v>
      </c>
    </row>
    <row r="185" spans="1:12" ht="30">
      <c r="A185" s="218"/>
      <c r="B185" s="234" t="s">
        <v>18</v>
      </c>
      <c r="C185" s="78" t="s">
        <v>79</v>
      </c>
      <c r="D185" s="122"/>
      <c r="E185" s="114"/>
      <c r="F185" s="20" t="s">
        <v>129</v>
      </c>
      <c r="G185" s="55">
        <v>0</v>
      </c>
      <c r="H185" s="20">
        <v>10</v>
      </c>
      <c r="I185" s="208"/>
      <c r="J185" s="47">
        <f>IF(D185="ANO",H185,0)*I176</f>
        <v>0</v>
      </c>
      <c r="K185" s="129">
        <v>0</v>
      </c>
      <c r="L185" s="74">
        <f>H185*I176</f>
        <v>500</v>
      </c>
    </row>
    <row r="186" spans="1:12" ht="30">
      <c r="A186" s="218"/>
      <c r="B186" s="234"/>
      <c r="C186" s="78" t="s">
        <v>80</v>
      </c>
      <c r="D186" s="122"/>
      <c r="E186" s="114"/>
      <c r="F186" s="20" t="s">
        <v>129</v>
      </c>
      <c r="G186" s="55">
        <v>0</v>
      </c>
      <c r="H186" s="20">
        <v>10</v>
      </c>
      <c r="I186" s="208"/>
      <c r="J186" s="47">
        <f>IF(D186="ANO",H186,0)*I176</f>
        <v>0</v>
      </c>
      <c r="K186" s="129">
        <v>0</v>
      </c>
      <c r="L186" s="74">
        <f>H186*I176</f>
        <v>500</v>
      </c>
    </row>
    <row r="187" spans="1:12" ht="30">
      <c r="A187" s="218"/>
      <c r="B187" s="234"/>
      <c r="C187" s="78" t="s">
        <v>81</v>
      </c>
      <c r="D187" s="122"/>
      <c r="E187" s="114"/>
      <c r="F187" s="20" t="s">
        <v>129</v>
      </c>
      <c r="G187" s="55">
        <v>0</v>
      </c>
      <c r="H187" s="20">
        <v>10</v>
      </c>
      <c r="I187" s="208"/>
      <c r="J187" s="47">
        <f aca="true" t="shared" si="9" ref="J187">IF(D187="ANO",H187,0)*I176</f>
        <v>0</v>
      </c>
      <c r="K187" s="129">
        <v>0</v>
      </c>
      <c r="L187" s="74">
        <f aca="true" t="shared" si="10" ref="L187">H187*I176</f>
        <v>500</v>
      </c>
    </row>
    <row r="188" spans="1:12" ht="30">
      <c r="A188" s="218"/>
      <c r="B188" s="234"/>
      <c r="C188" s="78" t="s">
        <v>82</v>
      </c>
      <c r="D188" s="122"/>
      <c r="E188" s="114"/>
      <c r="F188" s="20" t="s">
        <v>129</v>
      </c>
      <c r="G188" s="55">
        <v>0</v>
      </c>
      <c r="H188" s="20">
        <v>10</v>
      </c>
      <c r="I188" s="208"/>
      <c r="J188" s="47">
        <f>IF(D188="ANO",H188,0)*I176</f>
        <v>0</v>
      </c>
      <c r="K188" s="129">
        <v>0</v>
      </c>
      <c r="L188" s="74">
        <f>H188*I176</f>
        <v>500</v>
      </c>
    </row>
    <row r="189" spans="1:12" ht="30">
      <c r="A189" s="218"/>
      <c r="B189" s="234"/>
      <c r="C189" s="78" t="s">
        <v>83</v>
      </c>
      <c r="D189" s="122"/>
      <c r="E189" s="114"/>
      <c r="F189" s="20" t="s">
        <v>129</v>
      </c>
      <c r="G189" s="55">
        <v>0</v>
      </c>
      <c r="H189" s="20">
        <v>10</v>
      </c>
      <c r="I189" s="208"/>
      <c r="J189" s="47">
        <f>IF(D189="ANO",H189,0)*I176</f>
        <v>0</v>
      </c>
      <c r="K189" s="129">
        <v>0</v>
      </c>
      <c r="L189" s="74">
        <f>H189*I176</f>
        <v>500</v>
      </c>
    </row>
    <row r="190" spans="1:12" ht="30">
      <c r="A190" s="218"/>
      <c r="B190" s="234"/>
      <c r="C190" s="78" t="s">
        <v>84</v>
      </c>
      <c r="D190" s="122"/>
      <c r="E190" s="114"/>
      <c r="F190" s="20" t="s">
        <v>129</v>
      </c>
      <c r="G190" s="55">
        <v>0</v>
      </c>
      <c r="H190" s="20">
        <v>10</v>
      </c>
      <c r="I190" s="208"/>
      <c r="J190" s="47">
        <f>IF(D190="ANO",H190,0)*I176</f>
        <v>0</v>
      </c>
      <c r="K190" s="129">
        <v>0</v>
      </c>
      <c r="L190" s="74">
        <f>H190*I176</f>
        <v>500</v>
      </c>
    </row>
    <row r="191" spans="1:12" ht="30">
      <c r="A191" s="218"/>
      <c r="B191" s="234"/>
      <c r="C191" s="78" t="s">
        <v>85</v>
      </c>
      <c r="D191" s="122"/>
      <c r="E191" s="114"/>
      <c r="F191" s="20" t="s">
        <v>129</v>
      </c>
      <c r="G191" s="55">
        <v>0</v>
      </c>
      <c r="H191" s="20">
        <v>10</v>
      </c>
      <c r="I191" s="208"/>
      <c r="J191" s="47">
        <f>IF(D191="ANO",H191,0)*I176</f>
        <v>0</v>
      </c>
      <c r="K191" s="129">
        <v>0</v>
      </c>
      <c r="L191" s="74">
        <f>H191*I176</f>
        <v>500</v>
      </c>
    </row>
    <row r="192" spans="1:12" ht="30">
      <c r="A192" s="218"/>
      <c r="B192" s="234"/>
      <c r="C192" s="78" t="s">
        <v>86</v>
      </c>
      <c r="D192" s="122"/>
      <c r="E192" s="114"/>
      <c r="F192" s="20" t="s">
        <v>129</v>
      </c>
      <c r="G192" s="55">
        <v>0</v>
      </c>
      <c r="H192" s="20">
        <v>10</v>
      </c>
      <c r="I192" s="208"/>
      <c r="J192" s="47">
        <f>IF(D192="ANO",H192,0)*I176</f>
        <v>0</v>
      </c>
      <c r="K192" s="129">
        <v>0</v>
      </c>
      <c r="L192" s="74">
        <f>H192*I176</f>
        <v>500</v>
      </c>
    </row>
    <row r="193" spans="1:12" ht="30">
      <c r="A193" s="218"/>
      <c r="B193" s="234"/>
      <c r="C193" s="69" t="s">
        <v>87</v>
      </c>
      <c r="D193" s="122"/>
      <c r="E193" s="114"/>
      <c r="F193" s="20" t="s">
        <v>129</v>
      </c>
      <c r="G193" s="55">
        <v>0</v>
      </c>
      <c r="H193" s="20">
        <v>10</v>
      </c>
      <c r="I193" s="208"/>
      <c r="J193" s="47">
        <f>IF(D193="ANO",H193,0)*I176</f>
        <v>0</v>
      </c>
      <c r="K193" s="129">
        <v>0</v>
      </c>
      <c r="L193" s="74">
        <f>H193*I176</f>
        <v>500</v>
      </c>
    </row>
    <row r="194" spans="1:12" ht="15" customHeight="1">
      <c r="A194" s="218"/>
      <c r="B194" s="234" t="s">
        <v>19</v>
      </c>
      <c r="C194" s="78" t="s">
        <v>79</v>
      </c>
      <c r="D194" s="122"/>
      <c r="E194" s="114"/>
      <c r="F194" s="20" t="s">
        <v>129</v>
      </c>
      <c r="G194" s="55">
        <v>0</v>
      </c>
      <c r="H194" s="20">
        <v>10</v>
      </c>
      <c r="I194" s="208"/>
      <c r="J194" s="47">
        <f>IF(D194="ANO",H194,0)*I176</f>
        <v>0</v>
      </c>
      <c r="K194" s="129">
        <v>0</v>
      </c>
      <c r="L194" s="74">
        <f>H194*I176</f>
        <v>500</v>
      </c>
    </row>
    <row r="195" spans="1:12" ht="30">
      <c r="A195" s="218"/>
      <c r="B195" s="234"/>
      <c r="C195" s="78" t="s">
        <v>80</v>
      </c>
      <c r="D195" s="122"/>
      <c r="E195" s="114"/>
      <c r="F195" s="20" t="s">
        <v>129</v>
      </c>
      <c r="G195" s="55">
        <v>0</v>
      </c>
      <c r="H195" s="20">
        <v>10</v>
      </c>
      <c r="I195" s="208"/>
      <c r="J195" s="47">
        <f>IF(D195="ANO",H195,0)*I176</f>
        <v>0</v>
      </c>
      <c r="K195" s="129">
        <v>0</v>
      </c>
      <c r="L195" s="74">
        <f>H195*I176</f>
        <v>500</v>
      </c>
    </row>
    <row r="196" spans="1:12" ht="30">
      <c r="A196" s="218"/>
      <c r="B196" s="234"/>
      <c r="C196" s="78" t="s">
        <v>81</v>
      </c>
      <c r="D196" s="122"/>
      <c r="E196" s="114"/>
      <c r="F196" s="20" t="s">
        <v>129</v>
      </c>
      <c r="G196" s="55">
        <v>0</v>
      </c>
      <c r="H196" s="20">
        <v>10</v>
      </c>
      <c r="I196" s="208"/>
      <c r="J196" s="47">
        <f>IF(D196="ANO",H196,0)*I176</f>
        <v>0</v>
      </c>
      <c r="K196" s="129">
        <v>0</v>
      </c>
      <c r="L196" s="74">
        <f>H196*I176</f>
        <v>500</v>
      </c>
    </row>
    <row r="197" spans="1:12" ht="30">
      <c r="A197" s="218"/>
      <c r="B197" s="234"/>
      <c r="C197" s="78" t="s">
        <v>82</v>
      </c>
      <c r="D197" s="122"/>
      <c r="E197" s="114"/>
      <c r="F197" s="20" t="s">
        <v>129</v>
      </c>
      <c r="G197" s="55">
        <v>0</v>
      </c>
      <c r="H197" s="20">
        <v>10</v>
      </c>
      <c r="I197" s="208"/>
      <c r="J197" s="47">
        <f>IF(D197="ANO",H197,0)*I176</f>
        <v>0</v>
      </c>
      <c r="K197" s="129">
        <v>0</v>
      </c>
      <c r="L197" s="74">
        <f>H197*I176</f>
        <v>500</v>
      </c>
    </row>
    <row r="198" spans="1:12" ht="15" customHeight="1">
      <c r="A198" s="218"/>
      <c r="B198" s="234"/>
      <c r="C198" s="78" t="s">
        <v>83</v>
      </c>
      <c r="D198" s="122"/>
      <c r="E198" s="114"/>
      <c r="F198" s="20" t="s">
        <v>129</v>
      </c>
      <c r="G198" s="55">
        <v>0</v>
      </c>
      <c r="H198" s="20">
        <v>10</v>
      </c>
      <c r="I198" s="208"/>
      <c r="J198" s="47">
        <f>IF(D198="ANO",H198,0)*I176</f>
        <v>0</v>
      </c>
      <c r="K198" s="129">
        <v>0</v>
      </c>
      <c r="L198" s="74">
        <f>H198*I176</f>
        <v>500</v>
      </c>
    </row>
    <row r="199" spans="1:12" ht="30">
      <c r="A199" s="218"/>
      <c r="B199" s="234"/>
      <c r="C199" s="78" t="s">
        <v>84</v>
      </c>
      <c r="D199" s="122"/>
      <c r="E199" s="114"/>
      <c r="F199" s="20" t="s">
        <v>129</v>
      </c>
      <c r="G199" s="55">
        <v>0</v>
      </c>
      <c r="H199" s="20">
        <v>10</v>
      </c>
      <c r="I199" s="208"/>
      <c r="J199" s="47">
        <f>IF(D199="ANO",H199,0)*I176</f>
        <v>0</v>
      </c>
      <c r="K199" s="129">
        <v>0</v>
      </c>
      <c r="L199" s="74">
        <f>H199*I176</f>
        <v>500</v>
      </c>
    </row>
    <row r="200" spans="1:12" ht="30">
      <c r="A200" s="218"/>
      <c r="B200" s="234"/>
      <c r="C200" s="78" t="s">
        <v>85</v>
      </c>
      <c r="D200" s="122"/>
      <c r="E200" s="114"/>
      <c r="F200" s="20" t="s">
        <v>129</v>
      </c>
      <c r="G200" s="55">
        <v>0</v>
      </c>
      <c r="H200" s="20">
        <v>10</v>
      </c>
      <c r="I200" s="208"/>
      <c r="J200" s="47">
        <f>IF(D200="ANO",H200,0)*I176</f>
        <v>0</v>
      </c>
      <c r="K200" s="129">
        <v>0</v>
      </c>
      <c r="L200" s="74">
        <f>H200*I176</f>
        <v>500</v>
      </c>
    </row>
    <row r="201" spans="1:12" ht="30">
      <c r="A201" s="218"/>
      <c r="B201" s="234"/>
      <c r="C201" s="78" t="s">
        <v>86</v>
      </c>
      <c r="D201" s="122"/>
      <c r="E201" s="114"/>
      <c r="F201" s="20" t="s">
        <v>129</v>
      </c>
      <c r="G201" s="55">
        <v>0</v>
      </c>
      <c r="H201" s="20">
        <v>10</v>
      </c>
      <c r="I201" s="208"/>
      <c r="J201" s="47">
        <f>IF(D201="ANO",H201,0)*I176</f>
        <v>0</v>
      </c>
      <c r="K201" s="129">
        <v>0</v>
      </c>
      <c r="L201" s="74">
        <f>H201*I176</f>
        <v>500</v>
      </c>
    </row>
    <row r="202" spans="1:12" ht="30.75" thickBot="1">
      <c r="A202" s="219"/>
      <c r="B202" s="235"/>
      <c r="C202" s="137" t="s">
        <v>87</v>
      </c>
      <c r="D202" s="120"/>
      <c r="E202" s="112"/>
      <c r="F202" s="29" t="s">
        <v>129</v>
      </c>
      <c r="G202" s="57">
        <v>0</v>
      </c>
      <c r="H202" s="29">
        <v>10</v>
      </c>
      <c r="I202" s="209"/>
      <c r="J202" s="31">
        <f>IF(D202="ANO",H202,0)*I176</f>
        <v>0</v>
      </c>
      <c r="K202" s="32">
        <v>0</v>
      </c>
      <c r="L202" s="33">
        <f>H202*I176</f>
        <v>500</v>
      </c>
    </row>
    <row r="203" spans="1:12" ht="15" customHeight="1">
      <c r="A203" s="220" t="s">
        <v>88</v>
      </c>
      <c r="B203" s="79" t="s">
        <v>17</v>
      </c>
      <c r="C203" s="80" t="s">
        <v>89</v>
      </c>
      <c r="D203" s="121"/>
      <c r="E203" s="113"/>
      <c r="F203" s="11" t="s">
        <v>129</v>
      </c>
      <c r="G203" s="59">
        <v>0</v>
      </c>
      <c r="H203" s="11">
        <v>10</v>
      </c>
      <c r="I203" s="173">
        <v>10</v>
      </c>
      <c r="J203" s="71">
        <f>IF(D203="ANO",H203,0)*I203</f>
        <v>0</v>
      </c>
      <c r="K203" s="46">
        <v>0</v>
      </c>
      <c r="L203" s="72">
        <f>H203*I203</f>
        <v>100</v>
      </c>
    </row>
    <row r="204" spans="1:12" ht="30">
      <c r="A204" s="221"/>
      <c r="B204" s="81" t="s">
        <v>18</v>
      </c>
      <c r="C204" s="82" t="s">
        <v>89</v>
      </c>
      <c r="D204" s="122"/>
      <c r="E204" s="114"/>
      <c r="F204" s="20" t="s">
        <v>129</v>
      </c>
      <c r="G204" s="55">
        <v>0</v>
      </c>
      <c r="H204" s="20">
        <v>10</v>
      </c>
      <c r="I204" s="174"/>
      <c r="J204" s="47">
        <f>IF(D204="ANO",H204,0)*I203</f>
        <v>0</v>
      </c>
      <c r="K204" s="129">
        <v>0</v>
      </c>
      <c r="L204" s="74">
        <f>H204*I203</f>
        <v>100</v>
      </c>
    </row>
    <row r="205" spans="1:12" ht="30.75" thickBot="1">
      <c r="A205" s="222"/>
      <c r="B205" s="140" t="s">
        <v>19</v>
      </c>
      <c r="C205" s="141" t="s">
        <v>89</v>
      </c>
      <c r="D205" s="120"/>
      <c r="E205" s="112"/>
      <c r="F205" s="29" t="s">
        <v>129</v>
      </c>
      <c r="G205" s="57">
        <v>0</v>
      </c>
      <c r="H205" s="29">
        <v>10</v>
      </c>
      <c r="I205" s="176"/>
      <c r="J205" s="31">
        <f>IF(D205="ANO",H205,0)*I203</f>
        <v>0</v>
      </c>
      <c r="K205" s="32">
        <v>0</v>
      </c>
      <c r="L205" s="33">
        <f>H205*I203</f>
        <v>100</v>
      </c>
    </row>
    <row r="206" spans="1:12" ht="15" customHeight="1">
      <c r="A206" s="236" t="s">
        <v>90</v>
      </c>
      <c r="B206" s="83" t="s">
        <v>17</v>
      </c>
      <c r="C206" s="84" t="s">
        <v>91</v>
      </c>
      <c r="D206" s="121"/>
      <c r="E206" s="113"/>
      <c r="F206" s="11" t="s">
        <v>129</v>
      </c>
      <c r="G206" s="59">
        <v>0</v>
      </c>
      <c r="H206" s="11">
        <v>10</v>
      </c>
      <c r="I206" s="173">
        <v>50</v>
      </c>
      <c r="J206" s="71">
        <f>IF(D206="ANO",H206,0)*I206</f>
        <v>0</v>
      </c>
      <c r="K206" s="46">
        <v>0</v>
      </c>
      <c r="L206" s="72">
        <f>H206*I206</f>
        <v>500</v>
      </c>
    </row>
    <row r="207" spans="1:12" ht="30">
      <c r="A207" s="237"/>
      <c r="B207" s="85" t="s">
        <v>18</v>
      </c>
      <c r="C207" s="86" t="s">
        <v>91</v>
      </c>
      <c r="D207" s="122"/>
      <c r="E207" s="114"/>
      <c r="F207" s="20" t="s">
        <v>129</v>
      </c>
      <c r="G207" s="55">
        <v>0</v>
      </c>
      <c r="H207" s="20">
        <v>10</v>
      </c>
      <c r="I207" s="174"/>
      <c r="J207" s="47">
        <f>IF(D207="ANO",H207,0)*I206</f>
        <v>0</v>
      </c>
      <c r="K207" s="129">
        <v>0</v>
      </c>
      <c r="L207" s="74">
        <f>H207*I206</f>
        <v>500</v>
      </c>
    </row>
    <row r="208" spans="1:12" ht="30.75" thickBot="1">
      <c r="A208" s="238"/>
      <c r="B208" s="87" t="s">
        <v>19</v>
      </c>
      <c r="C208" s="88" t="s">
        <v>91</v>
      </c>
      <c r="D208" s="120"/>
      <c r="E208" s="112"/>
      <c r="F208" s="29" t="s">
        <v>129</v>
      </c>
      <c r="G208" s="57">
        <v>0</v>
      </c>
      <c r="H208" s="29">
        <v>10</v>
      </c>
      <c r="I208" s="176"/>
      <c r="J208" s="31">
        <f aca="true" t="shared" si="11" ref="J208:J226">IF(D208="ANO",H208,0)*I206</f>
        <v>0</v>
      </c>
      <c r="K208" s="32">
        <v>0</v>
      </c>
      <c r="L208" s="33">
        <f>H208*I206</f>
        <v>500</v>
      </c>
    </row>
    <row r="209" spans="1:12" ht="15" customHeight="1">
      <c r="A209" s="217" t="s">
        <v>92</v>
      </c>
      <c r="B209" s="89" t="s">
        <v>17</v>
      </c>
      <c r="C209" s="66" t="s">
        <v>93</v>
      </c>
      <c r="D209" s="121"/>
      <c r="E209" s="113"/>
      <c r="F209" s="11" t="s">
        <v>129</v>
      </c>
      <c r="G209" s="59">
        <v>0</v>
      </c>
      <c r="H209" s="11">
        <v>10</v>
      </c>
      <c r="I209" s="173">
        <v>50</v>
      </c>
      <c r="J209" s="71">
        <f>IF(D209="ANO",H209,0)*I209</f>
        <v>0</v>
      </c>
      <c r="K209" s="46">
        <v>0</v>
      </c>
      <c r="L209" s="72">
        <f>H209*I209</f>
        <v>500</v>
      </c>
    </row>
    <row r="210" spans="1:12" ht="30">
      <c r="A210" s="218"/>
      <c r="B210" s="90" t="s">
        <v>18</v>
      </c>
      <c r="C210" s="68" t="s">
        <v>93</v>
      </c>
      <c r="D210" s="122"/>
      <c r="E210" s="114"/>
      <c r="F210" s="20" t="s">
        <v>129</v>
      </c>
      <c r="G210" s="55">
        <v>0</v>
      </c>
      <c r="H210" s="20">
        <v>10</v>
      </c>
      <c r="I210" s="174"/>
      <c r="J210" s="47">
        <f>IF(D210="ANO",H210,0)*I209</f>
        <v>0</v>
      </c>
      <c r="K210" s="129">
        <v>0</v>
      </c>
      <c r="L210" s="74">
        <f>H210*I209</f>
        <v>500</v>
      </c>
    </row>
    <row r="211" spans="1:12" ht="30.75" thickBot="1">
      <c r="A211" s="219"/>
      <c r="B211" s="142" t="s">
        <v>19</v>
      </c>
      <c r="C211" s="136" t="s">
        <v>93</v>
      </c>
      <c r="D211" s="120"/>
      <c r="E211" s="112"/>
      <c r="F211" s="29" t="s">
        <v>129</v>
      </c>
      <c r="G211" s="57">
        <v>0</v>
      </c>
      <c r="H211" s="29">
        <v>10</v>
      </c>
      <c r="I211" s="176"/>
      <c r="J211" s="31">
        <f t="shared" si="11"/>
        <v>0</v>
      </c>
      <c r="K211" s="32">
        <v>0</v>
      </c>
      <c r="L211" s="33">
        <f>H211*I209</f>
        <v>500</v>
      </c>
    </row>
    <row r="212" spans="1:12" ht="15" customHeight="1">
      <c r="A212" s="239" t="s">
        <v>94</v>
      </c>
      <c r="B212" s="242" t="s">
        <v>17</v>
      </c>
      <c r="C212" s="91" t="s">
        <v>95</v>
      </c>
      <c r="D212" s="121"/>
      <c r="E212" s="113"/>
      <c r="F212" s="11" t="s">
        <v>129</v>
      </c>
      <c r="G212" s="59">
        <v>0</v>
      </c>
      <c r="H212" s="11">
        <v>10</v>
      </c>
      <c r="I212" s="173">
        <v>100</v>
      </c>
      <c r="J212" s="71">
        <f>IF(D212="ANO",H212,0)*I212</f>
        <v>0</v>
      </c>
      <c r="K212" s="46">
        <v>0</v>
      </c>
      <c r="L212" s="72">
        <f>H212*I212</f>
        <v>1000</v>
      </c>
    </row>
    <row r="213" spans="1:12" ht="30">
      <c r="A213" s="240"/>
      <c r="B213" s="243"/>
      <c r="C213" s="92" t="s">
        <v>96</v>
      </c>
      <c r="D213" s="122"/>
      <c r="E213" s="114"/>
      <c r="F213" s="20" t="s">
        <v>129</v>
      </c>
      <c r="G213" s="55">
        <v>0</v>
      </c>
      <c r="H213" s="20">
        <v>10</v>
      </c>
      <c r="I213" s="174"/>
      <c r="J213" s="47">
        <f>IF(D213="ANO",H213,0)*I212</f>
        <v>0</v>
      </c>
      <c r="K213" s="129">
        <v>0</v>
      </c>
      <c r="L213" s="74">
        <f>H213*I212</f>
        <v>1000</v>
      </c>
    </row>
    <row r="214" spans="1:12" ht="30">
      <c r="A214" s="240"/>
      <c r="B214" s="243"/>
      <c r="C214" s="92" t="s">
        <v>97</v>
      </c>
      <c r="D214" s="122"/>
      <c r="E214" s="114"/>
      <c r="F214" s="20" t="s">
        <v>129</v>
      </c>
      <c r="G214" s="55">
        <v>0</v>
      </c>
      <c r="H214" s="20">
        <v>10</v>
      </c>
      <c r="I214" s="174"/>
      <c r="J214" s="47">
        <f>IF(D214="ANO",H214,0)*I212</f>
        <v>0</v>
      </c>
      <c r="K214" s="129">
        <v>0</v>
      </c>
      <c r="L214" s="74">
        <f>H214*I212</f>
        <v>1000</v>
      </c>
    </row>
    <row r="215" spans="1:12" ht="30">
      <c r="A215" s="240"/>
      <c r="B215" s="243"/>
      <c r="C215" s="92" t="s">
        <v>98</v>
      </c>
      <c r="D215" s="122"/>
      <c r="E215" s="114"/>
      <c r="F215" s="20" t="s">
        <v>129</v>
      </c>
      <c r="G215" s="55">
        <v>0</v>
      </c>
      <c r="H215" s="20">
        <v>10</v>
      </c>
      <c r="I215" s="174"/>
      <c r="J215" s="47">
        <f>IF(D215="ANO",H215,0)*I212</f>
        <v>0</v>
      </c>
      <c r="K215" s="129">
        <v>0</v>
      </c>
      <c r="L215" s="74">
        <f>H215*I212</f>
        <v>1000</v>
      </c>
    </row>
    <row r="216" spans="1:12" ht="30">
      <c r="A216" s="240"/>
      <c r="B216" s="243" t="s">
        <v>18</v>
      </c>
      <c r="C216" s="92" t="s">
        <v>95</v>
      </c>
      <c r="D216" s="122"/>
      <c r="E216" s="114"/>
      <c r="F216" s="20" t="s">
        <v>129</v>
      </c>
      <c r="G216" s="55">
        <v>0</v>
      </c>
      <c r="H216" s="20">
        <v>10</v>
      </c>
      <c r="I216" s="174"/>
      <c r="J216" s="47">
        <f>IF(D216="ANO",H216,0)*I212</f>
        <v>0</v>
      </c>
      <c r="K216" s="129">
        <v>0</v>
      </c>
      <c r="L216" s="74">
        <f>H216*I212</f>
        <v>1000</v>
      </c>
    </row>
    <row r="217" spans="1:12" ht="30">
      <c r="A217" s="240"/>
      <c r="B217" s="243"/>
      <c r="C217" s="92" t="s">
        <v>96</v>
      </c>
      <c r="D217" s="122"/>
      <c r="E217" s="114"/>
      <c r="F217" s="20" t="s">
        <v>129</v>
      </c>
      <c r="G217" s="55">
        <v>0</v>
      </c>
      <c r="H217" s="20">
        <v>10</v>
      </c>
      <c r="I217" s="174"/>
      <c r="J217" s="47">
        <f>IF(D217="ANO",H217,0)*I212</f>
        <v>0</v>
      </c>
      <c r="K217" s="129">
        <v>0</v>
      </c>
      <c r="L217" s="74">
        <f>H217*I212</f>
        <v>1000</v>
      </c>
    </row>
    <row r="218" spans="1:12" ht="30">
      <c r="A218" s="240"/>
      <c r="B218" s="243"/>
      <c r="C218" s="92" t="s">
        <v>97</v>
      </c>
      <c r="D218" s="122"/>
      <c r="E218" s="114"/>
      <c r="F218" s="20" t="s">
        <v>129</v>
      </c>
      <c r="G218" s="55">
        <v>0</v>
      </c>
      <c r="H218" s="20">
        <v>10</v>
      </c>
      <c r="I218" s="174"/>
      <c r="J218" s="47">
        <f>IF(D218="ANO",H218,0)*I212</f>
        <v>0</v>
      </c>
      <c r="K218" s="129">
        <v>0</v>
      </c>
      <c r="L218" s="74">
        <f>H218*I212</f>
        <v>1000</v>
      </c>
    </row>
    <row r="219" spans="1:12" ht="30">
      <c r="A219" s="240"/>
      <c r="B219" s="243"/>
      <c r="C219" s="92" t="s">
        <v>98</v>
      </c>
      <c r="D219" s="122"/>
      <c r="E219" s="114"/>
      <c r="F219" s="20" t="s">
        <v>129</v>
      </c>
      <c r="G219" s="55">
        <v>0</v>
      </c>
      <c r="H219" s="20">
        <v>10</v>
      </c>
      <c r="I219" s="174"/>
      <c r="J219" s="47">
        <f>IF(D219="ANO",H219,0)*I212</f>
        <v>0</v>
      </c>
      <c r="K219" s="129">
        <v>0</v>
      </c>
      <c r="L219" s="74">
        <f>H219*I212</f>
        <v>1000</v>
      </c>
    </row>
    <row r="220" spans="1:12" ht="30">
      <c r="A220" s="240"/>
      <c r="B220" s="243" t="s">
        <v>19</v>
      </c>
      <c r="C220" s="92" t="s">
        <v>95</v>
      </c>
      <c r="D220" s="122"/>
      <c r="E220" s="114"/>
      <c r="F220" s="20" t="s">
        <v>129</v>
      </c>
      <c r="G220" s="55">
        <v>0</v>
      </c>
      <c r="H220" s="20">
        <v>10</v>
      </c>
      <c r="I220" s="174"/>
      <c r="J220" s="47">
        <f>IF(D220="ANO",H220,0)*I212</f>
        <v>0</v>
      </c>
      <c r="K220" s="129">
        <v>0</v>
      </c>
      <c r="L220" s="74">
        <f>H220*I212</f>
        <v>1000</v>
      </c>
    </row>
    <row r="221" spans="1:12" ht="30">
      <c r="A221" s="240"/>
      <c r="B221" s="243"/>
      <c r="C221" s="92" t="s">
        <v>96</v>
      </c>
      <c r="D221" s="122"/>
      <c r="E221" s="114"/>
      <c r="F221" s="20" t="s">
        <v>129</v>
      </c>
      <c r="G221" s="55">
        <v>0</v>
      </c>
      <c r="H221" s="20">
        <v>10</v>
      </c>
      <c r="I221" s="174"/>
      <c r="J221" s="47">
        <f>IF(D221="ANO",H221,0)*I212</f>
        <v>0</v>
      </c>
      <c r="K221" s="129">
        <v>0</v>
      </c>
      <c r="L221" s="74">
        <f>H221*I212</f>
        <v>1000</v>
      </c>
    </row>
    <row r="222" spans="1:12" ht="30">
      <c r="A222" s="240"/>
      <c r="B222" s="243"/>
      <c r="C222" s="92" t="s">
        <v>97</v>
      </c>
      <c r="D222" s="122"/>
      <c r="E222" s="114"/>
      <c r="F222" s="20" t="s">
        <v>129</v>
      </c>
      <c r="G222" s="55">
        <v>0</v>
      </c>
      <c r="H222" s="20">
        <v>10</v>
      </c>
      <c r="I222" s="174"/>
      <c r="J222" s="47">
        <f>IF(D222="ANO",H222,0)*I212</f>
        <v>0</v>
      </c>
      <c r="K222" s="129">
        <v>0</v>
      </c>
      <c r="L222" s="74">
        <f>H222*I212</f>
        <v>1000</v>
      </c>
    </row>
    <row r="223" spans="1:12" ht="15" customHeight="1" thickBot="1">
      <c r="A223" s="241"/>
      <c r="B223" s="244"/>
      <c r="C223" s="143" t="s">
        <v>98</v>
      </c>
      <c r="D223" s="120"/>
      <c r="E223" s="112"/>
      <c r="F223" s="29" t="s">
        <v>129</v>
      </c>
      <c r="G223" s="57">
        <v>0</v>
      </c>
      <c r="H223" s="29">
        <v>10</v>
      </c>
      <c r="I223" s="176"/>
      <c r="J223" s="31">
        <f>IF(D223="ANO",H223,0)*I212</f>
        <v>0</v>
      </c>
      <c r="K223" s="32">
        <v>0</v>
      </c>
      <c r="L223" s="33">
        <f>H223*I212</f>
        <v>1000</v>
      </c>
    </row>
    <row r="224" spans="1:12" ht="15" customHeight="1">
      <c r="A224" s="236" t="s">
        <v>99</v>
      </c>
      <c r="B224" s="245" t="s">
        <v>17</v>
      </c>
      <c r="C224" s="93" t="s">
        <v>100</v>
      </c>
      <c r="D224" s="121"/>
      <c r="E224" s="113"/>
      <c r="F224" s="11" t="s">
        <v>129</v>
      </c>
      <c r="G224" s="59">
        <v>0</v>
      </c>
      <c r="H224" s="11">
        <v>10</v>
      </c>
      <c r="I224" s="248">
        <v>50</v>
      </c>
      <c r="J224" s="71">
        <f>IF(D224="ANO",H224,0)*I224</f>
        <v>0</v>
      </c>
      <c r="K224" s="46">
        <v>0</v>
      </c>
      <c r="L224" s="72">
        <f>H224*I224</f>
        <v>500</v>
      </c>
    </row>
    <row r="225" spans="1:12" ht="15" customHeight="1">
      <c r="A225" s="237"/>
      <c r="B225" s="246"/>
      <c r="C225" s="94" t="s">
        <v>101</v>
      </c>
      <c r="D225" s="122"/>
      <c r="E225" s="114"/>
      <c r="F225" s="20" t="s">
        <v>129</v>
      </c>
      <c r="G225" s="55">
        <v>0</v>
      </c>
      <c r="H225" s="20">
        <v>10</v>
      </c>
      <c r="I225" s="249"/>
      <c r="J225" s="47">
        <f>IF(D225="ANO",H225,0)*I224</f>
        <v>0</v>
      </c>
      <c r="K225" s="129">
        <v>0</v>
      </c>
      <c r="L225" s="74">
        <f>H225*I224</f>
        <v>500</v>
      </c>
    </row>
    <row r="226" spans="1:12" ht="30">
      <c r="A226" s="237"/>
      <c r="B226" s="246" t="s">
        <v>18</v>
      </c>
      <c r="C226" s="94" t="s">
        <v>100</v>
      </c>
      <c r="D226" s="122"/>
      <c r="E226" s="114"/>
      <c r="F226" s="20" t="s">
        <v>129</v>
      </c>
      <c r="G226" s="55">
        <v>0</v>
      </c>
      <c r="H226" s="20">
        <v>10</v>
      </c>
      <c r="I226" s="249"/>
      <c r="J226" s="47">
        <f t="shared" si="11"/>
        <v>0</v>
      </c>
      <c r="K226" s="129">
        <v>0</v>
      </c>
      <c r="L226" s="74">
        <f>H226*I224</f>
        <v>500</v>
      </c>
    </row>
    <row r="227" spans="1:12" ht="30">
      <c r="A227" s="237"/>
      <c r="B227" s="246"/>
      <c r="C227" s="94" t="s">
        <v>101</v>
      </c>
      <c r="D227" s="122"/>
      <c r="E227" s="114"/>
      <c r="F227" s="20" t="s">
        <v>129</v>
      </c>
      <c r="G227" s="55">
        <v>0</v>
      </c>
      <c r="H227" s="20">
        <v>10</v>
      </c>
      <c r="I227" s="250"/>
      <c r="J227" s="47">
        <f>IF(D227="ANO",H227,0)*I224</f>
        <v>0</v>
      </c>
      <c r="K227" s="129">
        <v>0</v>
      </c>
      <c r="L227" s="74">
        <f>H227*I224</f>
        <v>500</v>
      </c>
    </row>
    <row r="228" spans="1:12" ht="30">
      <c r="A228" s="237"/>
      <c r="B228" s="246" t="s">
        <v>19</v>
      </c>
      <c r="C228" s="94" t="s">
        <v>100</v>
      </c>
      <c r="D228" s="122"/>
      <c r="E228" s="114"/>
      <c r="F228" s="20" t="s">
        <v>129</v>
      </c>
      <c r="G228" s="55">
        <v>0</v>
      </c>
      <c r="H228" s="20">
        <v>10</v>
      </c>
      <c r="I228" s="251">
        <v>25</v>
      </c>
      <c r="J228" s="47">
        <f>IF(D228="ANO",H228,0)*I228</f>
        <v>0</v>
      </c>
      <c r="K228" s="129">
        <v>0</v>
      </c>
      <c r="L228" s="74">
        <f>H228*I224</f>
        <v>500</v>
      </c>
    </row>
    <row r="229" spans="1:12" ht="30.75" thickBot="1">
      <c r="A229" s="238"/>
      <c r="B229" s="247"/>
      <c r="C229" s="95" t="s">
        <v>101</v>
      </c>
      <c r="D229" s="120"/>
      <c r="E229" s="112"/>
      <c r="F229" s="29" t="s">
        <v>129</v>
      </c>
      <c r="G229" s="57">
        <v>0</v>
      </c>
      <c r="H229" s="29">
        <v>10</v>
      </c>
      <c r="I229" s="252"/>
      <c r="J229" s="31">
        <f>IF(D229="ANO",H229,0)*I228</f>
        <v>0</v>
      </c>
      <c r="K229" s="32">
        <v>0</v>
      </c>
      <c r="L229" s="33">
        <f>H229*I224</f>
        <v>500</v>
      </c>
    </row>
    <row r="230" spans="1:12" ht="30.75" thickBot="1">
      <c r="A230" s="96" t="s">
        <v>116</v>
      </c>
      <c r="B230" s="97" t="s">
        <v>19</v>
      </c>
      <c r="C230" s="98" t="s">
        <v>102</v>
      </c>
      <c r="D230" s="119"/>
      <c r="E230" s="115"/>
      <c r="F230" s="135" t="s">
        <v>129</v>
      </c>
      <c r="G230" s="99">
        <v>0</v>
      </c>
      <c r="H230" s="135">
        <v>10</v>
      </c>
      <c r="I230" s="100">
        <v>10</v>
      </c>
      <c r="J230" s="101">
        <f>IF(D230="ANO",H230,0)*I230</f>
        <v>0</v>
      </c>
      <c r="K230" s="100">
        <v>0</v>
      </c>
      <c r="L230" s="102">
        <f>H230*I230</f>
        <v>100</v>
      </c>
    </row>
    <row r="231" spans="1:12" ht="30">
      <c r="A231" s="202" t="s">
        <v>111</v>
      </c>
      <c r="B231" s="104" t="s">
        <v>22</v>
      </c>
      <c r="C231" s="58" t="s">
        <v>112</v>
      </c>
      <c r="D231" s="121"/>
      <c r="E231" s="116"/>
      <c r="F231" s="11" t="s">
        <v>129</v>
      </c>
      <c r="G231" s="59">
        <v>0</v>
      </c>
      <c r="H231" s="11">
        <v>10</v>
      </c>
      <c r="I231" s="207">
        <v>10</v>
      </c>
      <c r="J231" s="71">
        <f aca="true" t="shared" si="12" ref="J231">IF(D231="ANO",H231,0)*I231</f>
        <v>0</v>
      </c>
      <c r="K231" s="46">
        <v>0</v>
      </c>
      <c r="L231" s="72">
        <f>H231*I231</f>
        <v>100</v>
      </c>
    </row>
    <row r="232" spans="1:12" ht="30">
      <c r="A232" s="203"/>
      <c r="B232" s="105" t="s">
        <v>23</v>
      </c>
      <c r="C232" s="60" t="s">
        <v>112</v>
      </c>
      <c r="D232" s="122"/>
      <c r="E232" s="117"/>
      <c r="F232" s="20" t="s">
        <v>129</v>
      </c>
      <c r="G232" s="55">
        <v>0</v>
      </c>
      <c r="H232" s="20">
        <v>10</v>
      </c>
      <c r="I232" s="208"/>
      <c r="J232" s="47">
        <f>IF(D232="ANO",H232,0)*I231</f>
        <v>0</v>
      </c>
      <c r="K232" s="129">
        <v>0</v>
      </c>
      <c r="L232" s="74">
        <f>H232*I231</f>
        <v>100</v>
      </c>
    </row>
    <row r="233" spans="1:12" ht="30.75" thickBot="1">
      <c r="A233" s="204"/>
      <c r="B233" s="106" t="s">
        <v>24</v>
      </c>
      <c r="C233" s="107" t="s">
        <v>112</v>
      </c>
      <c r="D233" s="120"/>
      <c r="E233" s="118"/>
      <c r="F233" s="29" t="s">
        <v>129</v>
      </c>
      <c r="G233" s="57">
        <v>0</v>
      </c>
      <c r="H233" s="29">
        <v>10</v>
      </c>
      <c r="I233" s="209"/>
      <c r="J233" s="31">
        <f>IF(D233="ANO",H233,0)*I231</f>
        <v>0</v>
      </c>
      <c r="K233" s="32">
        <v>0</v>
      </c>
      <c r="L233" s="33">
        <f>H233*I231</f>
        <v>100</v>
      </c>
    </row>
    <row r="234" spans="1:12" ht="20.1" customHeight="1" thickBot="1">
      <c r="A234" s="144"/>
      <c r="B234" s="145"/>
      <c r="C234" s="146"/>
      <c r="D234" s="147"/>
      <c r="E234" s="148"/>
      <c r="F234" s="149" t="s">
        <v>119</v>
      </c>
      <c r="G234" s="150"/>
      <c r="H234" s="150"/>
      <c r="I234" s="151">
        <f>SUM(I40:I233)</f>
        <v>815</v>
      </c>
      <c r="J234" s="152">
        <f>SUM(J40:J233)</f>
        <v>0</v>
      </c>
      <c r="K234" s="153">
        <f>SUM(K40:K233)</f>
        <v>0</v>
      </c>
      <c r="L234" s="154">
        <f>SUM(L40:L233)</f>
        <v>109050</v>
      </c>
    </row>
    <row r="235" spans="1:12" ht="20.1" customHeight="1" thickBot="1">
      <c r="A235" s="144"/>
      <c r="B235" s="145"/>
      <c r="C235" s="146"/>
      <c r="D235" s="147"/>
      <c r="E235" s="148"/>
      <c r="F235" s="149" t="s">
        <v>120</v>
      </c>
      <c r="G235" s="150"/>
      <c r="H235" s="150"/>
      <c r="I235" s="151">
        <f>I38+I234</f>
        <v>875</v>
      </c>
      <c r="J235" s="162">
        <f>J38+J234</f>
        <v>0</v>
      </c>
      <c r="K235" s="153">
        <f>K38+K234</f>
        <v>0</v>
      </c>
      <c r="L235" s="155">
        <f>L38+L234</f>
        <v>139050</v>
      </c>
    </row>
  </sheetData>
  <sheetProtection password="D407" sheet="1" objects="1" scenarios="1"/>
  <mergeCells count="79">
    <mergeCell ref="A231:A233"/>
    <mergeCell ref="I231:I233"/>
    <mergeCell ref="A224:A229"/>
    <mergeCell ref="B224:B225"/>
    <mergeCell ref="B226:B227"/>
    <mergeCell ref="B228:B229"/>
    <mergeCell ref="I224:I227"/>
    <mergeCell ref="I228:I229"/>
    <mergeCell ref="A212:A223"/>
    <mergeCell ref="B212:B215"/>
    <mergeCell ref="I212:I223"/>
    <mergeCell ref="B216:B219"/>
    <mergeCell ref="B220:B223"/>
    <mergeCell ref="A203:A205"/>
    <mergeCell ref="I203:I205"/>
    <mergeCell ref="A206:A208"/>
    <mergeCell ref="I206:I208"/>
    <mergeCell ref="A209:A211"/>
    <mergeCell ref="I209:I211"/>
    <mergeCell ref="A176:A202"/>
    <mergeCell ref="B176:B184"/>
    <mergeCell ref="I176:I202"/>
    <mergeCell ref="B185:B193"/>
    <mergeCell ref="B194:B202"/>
    <mergeCell ref="A164:A175"/>
    <mergeCell ref="B164:B167"/>
    <mergeCell ref="I164:I175"/>
    <mergeCell ref="B168:B171"/>
    <mergeCell ref="B172:B175"/>
    <mergeCell ref="A122:A124"/>
    <mergeCell ref="I122:I124"/>
    <mergeCell ref="A125:A163"/>
    <mergeCell ref="B125:B137"/>
    <mergeCell ref="I125:I163"/>
    <mergeCell ref="B138:B150"/>
    <mergeCell ref="B151:B163"/>
    <mergeCell ref="A98:A121"/>
    <mergeCell ref="B98:B105"/>
    <mergeCell ref="I98:I121"/>
    <mergeCell ref="B106:B113"/>
    <mergeCell ref="B114:B121"/>
    <mergeCell ref="A74:A97"/>
    <mergeCell ref="B74:B79"/>
    <mergeCell ref="I74:I97"/>
    <mergeCell ref="B80:B85"/>
    <mergeCell ref="B86:B91"/>
    <mergeCell ref="B92:B97"/>
    <mergeCell ref="A56:A73"/>
    <mergeCell ref="B56:B61"/>
    <mergeCell ref="I56:I67"/>
    <mergeCell ref="B62:B67"/>
    <mergeCell ref="B68:B73"/>
    <mergeCell ref="I68:I73"/>
    <mergeCell ref="A2:L2"/>
    <mergeCell ref="A4:L4"/>
    <mergeCell ref="A5:L5"/>
    <mergeCell ref="A7:L7"/>
    <mergeCell ref="A10:A13"/>
    <mergeCell ref="I10:I13"/>
    <mergeCell ref="A3:L3"/>
    <mergeCell ref="A6:L6"/>
    <mergeCell ref="A14:A20"/>
    <mergeCell ref="I14:I20"/>
    <mergeCell ref="A21:A29"/>
    <mergeCell ref="B21:B22"/>
    <mergeCell ref="I21:I29"/>
    <mergeCell ref="B23:B25"/>
    <mergeCell ref="B26:B27"/>
    <mergeCell ref="B28:B29"/>
    <mergeCell ref="A41:A55"/>
    <mergeCell ref="A30:A37"/>
    <mergeCell ref="B30:B33"/>
    <mergeCell ref="I30:I37"/>
    <mergeCell ref="B34:B37"/>
    <mergeCell ref="B41:B45"/>
    <mergeCell ref="I41:I50"/>
    <mergeCell ref="B46:B50"/>
    <mergeCell ref="B51:B55"/>
    <mergeCell ref="I51:I55"/>
  </mergeCells>
  <conditionalFormatting sqref="C199:C201">
    <cfRule type="containsBlanks" priority="1" dxfId="0">
      <formula>LEN(TRIM(C199))=0</formula>
    </cfRule>
  </conditionalFormatting>
  <conditionalFormatting sqref="C181:C183">
    <cfRule type="containsBlanks" priority="3" dxfId="0">
      <formula>LEN(TRIM(C181))=0</formula>
    </cfRule>
  </conditionalFormatting>
  <conditionalFormatting sqref="C190:C192">
    <cfRule type="containsBlanks" priority="2" dxfId="0">
      <formula>LEN(TRIM(C190))=0</formula>
    </cfRule>
  </conditionalFormatting>
  <printOptions/>
  <pageMargins left="0.5118110236220472" right="0.5118110236220472" top="0.3937007874015748" bottom="0.3937007874015748" header="0.1968503937007874" footer="0.1968503937007874"/>
  <pageSetup fitToHeight="1" fitToWidth="1" horizontalDpi="600" verticalDpi="600" orientation="landscape" paperSize="9" scale="41" r:id="rId1"/>
  <ignoredErrors>
    <ignoredError sqref="J15 J2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CESNET, z.s.p.o.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Siroky</dc:creator>
  <cp:keywords/>
  <dc:description/>
  <cp:lastModifiedBy>Verčimák Peter</cp:lastModifiedBy>
  <cp:lastPrinted>2020-05-31T21:26:45Z</cp:lastPrinted>
  <dcterms:created xsi:type="dcterms:W3CDTF">2010-10-04T07:43:00Z</dcterms:created>
  <dcterms:modified xsi:type="dcterms:W3CDTF">2020-07-07T14:04:17Z</dcterms:modified>
  <cp:category/>
  <cp:version/>
  <cp:contentType/>
  <cp:contentStatus/>
</cp:coreProperties>
</file>